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15" windowWidth="11640" windowHeight="4110" activeTab="0"/>
  </bookViews>
  <sheets>
    <sheet name="смета испр. на печать" sheetId="1" r:id="rId1"/>
  </sheets>
  <definedNames>
    <definedName name="_xlfn.CEILING.PRECISE" hidden="1">#NAME?</definedName>
    <definedName name="KoeffForMaterial" localSheetId="0">'смета испр. на печать'!#REF!</definedName>
    <definedName name="KoeffForPrice" localSheetId="0">'смета испр. на печать'!#REF!</definedName>
    <definedName name="_xlnm.Print_Titles" localSheetId="0">'смета испр. на печать'!$10:$10</definedName>
    <definedName name="_xlnm.Print_Area" localSheetId="0">'смета испр. на печать'!$A$1:$I$111</definedName>
  </definedNames>
  <calcPr fullCalcOnLoad="1"/>
</workbook>
</file>

<file path=xl/sharedStrings.xml><?xml version="1.0" encoding="utf-8"?>
<sst xmlns="http://schemas.openxmlformats.org/spreadsheetml/2006/main" count="281" uniqueCount="166">
  <si>
    <t>в т.ч.:</t>
  </si>
  <si>
    <t>Стоимость материалов:</t>
  </si>
  <si>
    <t>№ п/п</t>
  </si>
  <si>
    <t>Наименование работ, материалов, затрат</t>
  </si>
  <si>
    <t>Ед. изм.</t>
  </si>
  <si>
    <t>Кол-во</t>
  </si>
  <si>
    <t>Стоимость единицы, руб</t>
  </si>
  <si>
    <t>Общая стоимость, руб</t>
  </si>
  <si>
    <t xml:space="preserve">Стоимость работ   </t>
  </si>
  <si>
    <t xml:space="preserve">Стоимость материалов  </t>
  </si>
  <si>
    <t>Стоимость материалов</t>
  </si>
  <si>
    <t>Всего</t>
  </si>
  <si>
    <t>1</t>
  </si>
  <si>
    <t>2</t>
  </si>
  <si>
    <t>шт</t>
  </si>
  <si>
    <t>Итого по разделу:</t>
  </si>
  <si>
    <t>Стоимость работ:</t>
  </si>
  <si>
    <t>3</t>
  </si>
  <si>
    <t>4</t>
  </si>
  <si>
    <t>5</t>
  </si>
  <si>
    <t>Подрядчик:</t>
  </si>
  <si>
    <t>Заказчик:</t>
  </si>
  <si>
    <t>_________________(Томилин А.С.)</t>
  </si>
  <si>
    <t>Накладные расходы по сметам  в т.ч. неучтенные материалы</t>
  </si>
  <si>
    <t>Сметная стоимость:</t>
  </si>
  <si>
    <t>1.1</t>
  </si>
  <si>
    <t>1.2</t>
  </si>
  <si>
    <t>1.3</t>
  </si>
  <si>
    <t>1.4</t>
  </si>
  <si>
    <t>1.5</t>
  </si>
  <si>
    <t>1,5%</t>
  </si>
  <si>
    <t>1.6</t>
  </si>
  <si>
    <t>1.7</t>
  </si>
  <si>
    <t>1.8</t>
  </si>
  <si>
    <t>5%</t>
  </si>
  <si>
    <t>руб. с НДС 18%</t>
  </si>
  <si>
    <t>Приложение №1 от ___августа 2012г. к договору №99/2012 от____августа 2012г.</t>
  </si>
  <si>
    <t>Итого по разделам с НДС 18%:</t>
  </si>
  <si>
    <t>Всего по смете с НДС 18%</t>
  </si>
  <si>
    <t>____________________(Томилин А.С.)</t>
  </si>
  <si>
    <t xml:space="preserve">    ___________________(Крылов И.К.)</t>
  </si>
  <si>
    <t>6</t>
  </si>
  <si>
    <t xml:space="preserve">Транспортные расходы (погрузочно-разгрузочные работы:) </t>
  </si>
  <si>
    <t xml:space="preserve">Смета № 3 (на электромонтажные работы в административном здании - помещения 3-го этажа) </t>
  </si>
  <si>
    <t>7</t>
  </si>
  <si>
    <t>8</t>
  </si>
  <si>
    <t>9</t>
  </si>
  <si>
    <t>10</t>
  </si>
  <si>
    <t>11</t>
  </si>
  <si>
    <t>12</t>
  </si>
  <si>
    <t>13</t>
  </si>
  <si>
    <t>Монтаж и разделка кабелей групповых присоединений по шинам РЕ и РN</t>
  </si>
  <si>
    <t>Монтаж электрических автоматов 3р  25 А.</t>
  </si>
  <si>
    <t>Пуско наладочные работы</t>
  </si>
  <si>
    <t>Монтаж и разделка вводного кабеля 5х10мм²/</t>
  </si>
  <si>
    <t xml:space="preserve">Щит навесной ЩРН-36 </t>
  </si>
  <si>
    <t>Расходные материалы</t>
  </si>
  <si>
    <t>Монтаж электрических автоматов 3р  80 А.</t>
  </si>
  <si>
    <t>Вводной автоматический выключатель ВА 47-100 3Р С40(ИЭК)</t>
  </si>
  <si>
    <t>Монтаж электрических автоматов 3р  40 А.</t>
  </si>
  <si>
    <t>Монтаж электрических автоматов 1р  4 А.</t>
  </si>
  <si>
    <t>Фидерный выключатель ВА 47-29 3Р С4 (ИЭК)</t>
  </si>
  <si>
    <t>Монтаж электрических автоматов 1р  10 А.</t>
  </si>
  <si>
    <t>Фидерный выключатель ВА 47-29 3Р С10 (ИЭК)</t>
  </si>
  <si>
    <t>Монтаж электрических автоматов 1р  16 А.</t>
  </si>
  <si>
    <t>Фидерный выключатель ВА 47-29 1Р С16 (ИЭК)</t>
  </si>
  <si>
    <t>Монтаж электрических автоматов 1р  20 А.</t>
  </si>
  <si>
    <t>Фидерный выключатель ВА 47-29 1Р С20 (ИЭК)</t>
  </si>
  <si>
    <t>10.1</t>
  </si>
  <si>
    <t>Автоматический выключатель дифференциального тока АВДТ 32 С32</t>
  </si>
  <si>
    <t>Монтаж Диф. Выключателя</t>
  </si>
  <si>
    <t>Раздел: Монтаж электрических щитов</t>
  </si>
  <si>
    <t>Раздел: Работы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</si>
  <si>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</si>
  <si>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</si>
  <si>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</si>
  <si>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</si>
  <si>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</si>
  <si>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</si>
  <si>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</si>
  <si>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</si>
  <si>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</si>
  <si>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14</t>
  </si>
  <si>
    <t>15</t>
  </si>
  <si>
    <t>16</t>
  </si>
  <si>
    <t>17</t>
  </si>
  <si>
    <t>Накладка на стык крышки 65мм</t>
  </si>
  <si>
    <t>Заглушка 105x50</t>
  </si>
  <si>
    <t>Отвод Т  50х105 для выс. 105</t>
  </si>
  <si>
    <t xml:space="preserve">Подразетник для скрытой проводки </t>
  </si>
  <si>
    <t>Розетка слаботочная</t>
  </si>
  <si>
    <t xml:space="preserve">Розетка штепсельная двойная белая </t>
  </si>
  <si>
    <t>Угол внутренний 105х50 "Legrand"</t>
  </si>
  <si>
    <t>Заглушка короба боковая "Legrand"</t>
  </si>
  <si>
    <t>Линейная люминесцентная лампа DULUX L 18W "OSRAM"</t>
  </si>
  <si>
    <t>Компактная люминесцентная лампа DULUX S 9W "OSRAM"</t>
  </si>
  <si>
    <t>Светильник с зеркальной параболической решеткой с электронным ПРА для четырех люминесцентных ламп ARS/R-4х18 ЭПРА</t>
  </si>
  <si>
    <t>Светильник для двух люминесцентных ламп ЛПО 3019-2х9</t>
  </si>
  <si>
    <t>Светильник аварийный эвакуационный на светодиодах ССА 1001</t>
  </si>
  <si>
    <t>Коробка ответвительная 53700 "DКС"</t>
  </si>
  <si>
    <t>Коробка для установки выключателей и штепсельных розеток в гипсокартон IMT35160 Schneider Electric</t>
  </si>
  <si>
    <t>Коробка для установки выключателей КУВ-1М УХЛЗ</t>
  </si>
  <si>
    <t>Монтажная коробка для бетонных полов для встраивания напольных коробок на 18 модулей 89631 "Legrand"</t>
  </si>
  <si>
    <t>Напольная коробка с крышкой для коврового покрытия, на 18 модулей 89611 "Legrand"</t>
  </si>
  <si>
    <t>Mosaic Розетка 2К+З немецкий стандарт  красная "Legrand"</t>
  </si>
  <si>
    <t>Розетка штепсельная красная 77218 2К+3 "Legrand"</t>
  </si>
  <si>
    <t>Рамка-суппорт на два модул  "Legrand"</t>
  </si>
  <si>
    <t>Mosaic Рамка 6 модулей</t>
  </si>
  <si>
    <t>Mosaic Рамка 4 модуля</t>
  </si>
  <si>
    <t>Mosaic Рамка 2 модуля</t>
  </si>
  <si>
    <t>Mosaic Выключатель 10АХ 1м.</t>
  </si>
  <si>
    <t>Прозвонка кабелей</t>
  </si>
  <si>
    <t>Измерение сопротивления петли фаза ноль</t>
  </si>
  <si>
    <t>Замер сопротивления изоляции кабелей</t>
  </si>
  <si>
    <t>Короба пластмассовые шириной до 120 мм</t>
  </si>
  <si>
    <t>Светильник в подвесных потолках устанавливаемы на профиле, количество ламп в светильнике до 4</t>
  </si>
  <si>
    <t>Светильник потолочный или настенный двухламповый</t>
  </si>
  <si>
    <t>Светильник потолочный или настенный одноламповый</t>
  </si>
  <si>
    <t>Коробка отвевительная на стене</t>
  </si>
  <si>
    <t>Коробка подключения аппаратуры в подпольном люке</t>
  </si>
  <si>
    <t xml:space="preserve">Розетка утопленного типа </t>
  </si>
  <si>
    <t>Монтаж выключателя двухклавишного</t>
  </si>
  <si>
    <t xml:space="preserve">Монтаж выключателя одноклавишного </t>
  </si>
  <si>
    <t>Затяжка проводов, кабелей в гофрошланг до 6 мм2</t>
  </si>
  <si>
    <t>Гофрошланг по потолку,по установл. конструкциям, по основанию пола диаметром: до 25 мм</t>
  </si>
  <si>
    <t>Укладлка кабеля в коробах и лотках до 6 мм2.</t>
  </si>
  <si>
    <t>Штроба 35х12</t>
  </si>
  <si>
    <t>Провод групповой осветительных сетей в защитной оболочке или кабель 3-х жильный: под штукатурку, по стенам или в бороздах</t>
  </si>
  <si>
    <t>п.м.</t>
  </si>
  <si>
    <t>м.п.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</si>
  <si>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</si>
  <si>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</si>
  <si>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</si>
  <si>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</si>
  <si>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</si>
  <si>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</si>
  <si>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</si>
  <si>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</si>
  <si>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</si>
  <si>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</si>
  <si>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</si>
  <si>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</si>
  <si>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</si>
  <si>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</si>
  <si>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</si>
  <si>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</si>
  <si>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</si>
  <si>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Раздел: Материалы</t>
  </si>
  <si>
    <t>Хомут-стяжка</t>
  </si>
  <si>
    <t>Лента изоляционная</t>
  </si>
  <si>
    <t>Труба термоусадочная</t>
  </si>
  <si>
    <t>Дюбель-гвозди.</t>
  </si>
  <si>
    <t>Труба стальная водогазопроводная Д-М-25х3,2</t>
  </si>
  <si>
    <t>Труба гибкая гофрированная из самозатухающего ПВХ пластиката, d=20 Серия 9, код 91920 кат. ДКС</t>
  </si>
  <si>
    <t>Труба гибкая гофрированная из самозатухающего ПВХ пластиката, d=16 Серия 9, код 91916 кат. ДКС</t>
  </si>
  <si>
    <t>Кабель с медными жилами, с термическим барьером из двух слюдосодержащих лент, с изоляцией и оболочками из ПВХ-композиции пониженной пожароопасности с низким дымогазовыделением, на напряжение 660В, сеч. 3х1,5 мм2 ВВГнг-FRLS-660В</t>
  </si>
  <si>
    <t xml:space="preserve"> Провод ПВС 3х6  белый</t>
  </si>
  <si>
    <t xml:space="preserve"> Провод ПВС 5х1.5  белый</t>
  </si>
  <si>
    <t>Кабель с медными жилами, с изоляцией и оболочкой из ПВХ-композиции пониженной пожароопасности с низким дымогазовыделением, на напряжение 660В, сеч. 4х1,5 мм2 ВВГнг-LS-660В</t>
  </si>
  <si>
    <t>Кабель с медными жилами, с изоляцией и оболочкой из ПВХ-композиции пониженной пожароопасности с низким дымогазовыделением, на напряжение 660В, сеч. 3х4 мм2 ВВГнг-LS-660В</t>
  </si>
  <si>
    <t>Кабель с медными жилами, с изоляцией и оболочкой из ПВХ-композиции пониженной пожароопасности с низким дымогазовыделением, на напряжение 660В, сеч. 3х2,5 мм2 ВВГнг-LS-660В</t>
  </si>
  <si>
    <t>Кабель с медными жилами, с изоляцией и оболочкой из ПВХ-композиции пониженной пожароопасности с низким дымогазовыделением, на напряжение 660В, сеч. 3х1,5 мм2 ВВГнг-LS-660В</t>
  </si>
  <si>
    <t>Кабель с медными жилами, с изоляцией и оболочкой из ПВХ-композиции пониженной пожароопасности с низким дымогазовыделением, на напряжение 660В, сеч. 2х1,5 мм2 ВВГнг-LS-660В</t>
  </si>
  <si>
    <t>Провод повышенной гибкости с медной жилой, поливинилхлоридной изоляцией на напряжение 450 В, сеч. 1,5 мм2 ПВ3-450В</t>
  </si>
  <si>
    <t>Выключатель автоматический ВА 47-100 3РС40(ИЭК)</t>
  </si>
  <si>
    <t>Лента монтажная  6 мм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</si>
</sst>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800]dddd\,\ mmmm\ dd\,\ yyyy"/>
    <numFmt numFmtId="165" formatCode="#,##0.00&quot;р.&quot;"/>
    <numFmt numFmtId="166" formatCode="#,##0.00_ ;[Red]\-#,##0.00\ "/>
    <numFmt numFmtId="167" formatCode="#,##0.00_ ;\-#,##0.00\ "/>
    <numFmt numFmtId="168" formatCode="0.0000"/>
    <numFmt numFmtId="169" formatCode="0.000"/>
    <numFmt numFmtId="170" formatCode="0.0"/>
    <numFmt numFmtId="171" formatCode="0.000000"/>
    <numFmt numFmtId="172" formatCode="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0_р_.;[Red]\-#,##0.000_р_."/>
    <numFmt numFmtId="179" formatCode="#,##0.0000_р_.;[Red]\-#,##0.0000_р_."/>
    <numFmt numFmtId="180" formatCode="#,##0.0_р_.;[Red]\-#,##0.0_р_."/>
    <numFmt numFmtId="181" formatCode="#,##0&quot;р.&quot;"/>
    <numFmt numFmtId="182" formatCode="#,##0.0000000_ ;[Red]\-#,##0.0000000\ "/>
    <numFmt numFmtId="183" formatCode="#,##0.00_р_.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 CYR"/>
      <family val="0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2"/>
      <color indexed="60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3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sz val="12"/>
      <name val="Times New Roman CYR"/>
      <family val="0"/>
    </font>
    <font>
      <sz val="11"/>
      <color indexed="8"/>
      <name val="Times New Roman"/>
      <family val="1"/>
    </font>
    <font>
      <b/>
      <sz val="16"/>
      <name val="Times New Roman CYR"/>
      <family val="0"/>
    </font>
    <font>
      <b/>
      <u val="single"/>
      <sz val="16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6"/>
      <name val="Times New Roman CYR"/>
      <family val="0"/>
    </font>
    <font>
      <b/>
      <u val="single"/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1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1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 style="medium"/>
      <bottom style="medium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54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" fillId="0" borderId="0" xfId="56" applyFont="1" applyFill="1">
      <alignment/>
      <protection/>
    </xf>
    <xf numFmtId="0" fontId="2" fillId="0" borderId="0" xfId="56" applyFont="1" applyFill="1">
      <alignment/>
      <protection/>
    </xf>
    <xf numFmtId="0" fontId="5" fillId="0" borderId="0" xfId="56" applyFont="1" applyFill="1" applyAlignment="1">
      <alignment wrapText="1"/>
      <protection/>
    </xf>
    <xf numFmtId="0" fontId="4" fillId="0" borderId="0" xfId="56" applyFont="1" applyFill="1" applyAlignment="1">
      <alignment vertical="top" wrapText="1"/>
      <protection/>
    </xf>
    <xf numFmtId="0" fontId="4" fillId="0" borderId="0" xfId="56" applyFont="1" applyFill="1" applyBorder="1" applyAlignment="1">
      <alignment horizontal="center" wrapText="1"/>
      <protection/>
    </xf>
    <xf numFmtId="0" fontId="5" fillId="0" borderId="0" xfId="56" applyFont="1" applyFill="1" applyAlignment="1">
      <alignment horizontal="right" wrapText="1"/>
      <protection/>
    </xf>
    <xf numFmtId="0" fontId="5" fillId="0" borderId="0" xfId="56" applyFont="1" applyFill="1" applyAlignment="1">
      <alignment horizontal="center" wrapText="1"/>
      <protection/>
    </xf>
    <xf numFmtId="0" fontId="5" fillId="0" borderId="0" xfId="56" applyFont="1" applyFill="1" applyAlignment="1">
      <alignment horizontal="right"/>
      <protection/>
    </xf>
    <xf numFmtId="4" fontId="5" fillId="0" borderId="0" xfId="56" applyNumberFormat="1" applyFont="1" applyFill="1" applyAlignment="1">
      <alignment horizontal="right"/>
      <protection/>
    </xf>
    <xf numFmtId="0" fontId="5" fillId="0" borderId="10" xfId="56" applyFont="1" applyFill="1" applyBorder="1">
      <alignment/>
      <protection/>
    </xf>
    <xf numFmtId="0" fontId="4" fillId="0" borderId="0" xfId="56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/>
      <protection/>
    </xf>
    <xf numFmtId="165" fontId="5" fillId="0" borderId="10" xfId="56" applyNumberFormat="1" applyFont="1" applyFill="1" applyBorder="1" applyAlignment="1">
      <alignment horizontal="left" wrapText="1"/>
      <protection/>
    </xf>
    <xf numFmtId="0" fontId="5" fillId="0" borderId="11" xfId="56" applyFont="1" applyFill="1" applyBorder="1" applyAlignment="1">
      <alignment horizontal="center"/>
      <protection/>
    </xf>
    <xf numFmtId="0" fontId="5" fillId="0" borderId="11" xfId="56" applyFont="1" applyFill="1" applyBorder="1" applyAlignment="1">
      <alignment horizontal="center" vertical="center" wrapText="1"/>
      <protection/>
    </xf>
    <xf numFmtId="1" fontId="5" fillId="0" borderId="11" xfId="56" applyNumberFormat="1" applyFont="1" applyFill="1" applyBorder="1" applyAlignment="1">
      <alignment horizontal="center"/>
      <protection/>
    </xf>
    <xf numFmtId="0" fontId="4" fillId="0" borderId="0" xfId="56" applyFont="1" applyFill="1" applyBorder="1" applyProtection="1">
      <alignment/>
      <protection/>
    </xf>
    <xf numFmtId="2" fontId="4" fillId="0" borderId="0" xfId="56" applyNumberFormat="1" applyFont="1" applyFill="1" applyBorder="1" applyProtection="1">
      <alignment/>
      <protection/>
    </xf>
    <xf numFmtId="165" fontId="4" fillId="0" borderId="0" xfId="56" applyNumberFormat="1" applyFont="1" applyFill="1" applyBorder="1" applyProtection="1">
      <alignment/>
      <protection/>
    </xf>
    <xf numFmtId="40" fontId="4" fillId="0" borderId="0" xfId="56" applyNumberFormat="1" applyFont="1" applyFill="1" applyBorder="1" applyAlignment="1" applyProtection="1">
      <alignment wrapText="1"/>
      <protection/>
    </xf>
    <xf numFmtId="0" fontId="16" fillId="0" borderId="0" xfId="0" applyFont="1" applyFill="1" applyAlignment="1">
      <alignment/>
    </xf>
    <xf numFmtId="0" fontId="5" fillId="0" borderId="0" xfId="56" applyFont="1" applyFill="1" applyBorder="1" applyProtection="1">
      <alignment/>
      <protection/>
    </xf>
    <xf numFmtId="2" fontId="4" fillId="0" borderId="0" xfId="56" applyNumberFormat="1" applyFont="1" applyFill="1" applyBorder="1" applyAlignment="1" applyProtection="1">
      <alignment horizontal="center" vertical="top" wrapText="1"/>
      <protection/>
    </xf>
    <xf numFmtId="166" fontId="3" fillId="0" borderId="0" xfId="56" applyNumberFormat="1" applyFont="1" applyFill="1" applyBorder="1" applyAlignment="1" applyProtection="1">
      <alignment horizontal="right"/>
      <protection/>
    </xf>
    <xf numFmtId="49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0" borderId="13" xfId="56" applyFont="1" applyFill="1" applyBorder="1" applyAlignment="1" applyProtection="1">
      <alignment horizontal="center" vertical="center"/>
      <protection locked="0"/>
    </xf>
    <xf numFmtId="0" fontId="2" fillId="0" borderId="0" xfId="56" applyFont="1" applyFill="1" applyAlignment="1">
      <alignment horizontal="center" vertical="center"/>
      <protection/>
    </xf>
    <xf numFmtId="0" fontId="10" fillId="0" borderId="13" xfId="56" applyFont="1" applyFill="1" applyBorder="1" applyAlignment="1" applyProtection="1">
      <alignment horizontal="left" vertical="center" wrapText="1"/>
      <protection locked="0"/>
    </xf>
    <xf numFmtId="0" fontId="2" fillId="0" borderId="0" xfId="56" applyFont="1" applyFill="1" applyAlignment="1">
      <alignment horizontal="center" vertical="center" wrapText="1"/>
      <protection/>
    </xf>
    <xf numFmtId="0" fontId="16" fillId="0" borderId="0" xfId="0" applyFont="1" applyFill="1" applyBorder="1" applyAlignment="1">
      <alignment/>
    </xf>
    <xf numFmtId="0" fontId="17" fillId="0" borderId="0" xfId="56" applyFont="1" applyFill="1" applyBorder="1" applyAlignment="1">
      <alignment horizontal="center" vertical="center" wrapText="1"/>
      <protection/>
    </xf>
    <xf numFmtId="9" fontId="18" fillId="0" borderId="0" xfId="56" applyNumberFormat="1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>
      <alignment/>
    </xf>
    <xf numFmtId="0" fontId="18" fillId="0" borderId="0" xfId="56" applyFont="1" applyFill="1" applyBorder="1" applyProtection="1">
      <alignment/>
      <protection/>
    </xf>
    <xf numFmtId="40" fontId="18" fillId="0" borderId="0" xfId="56" applyNumberFormat="1" applyFont="1" applyFill="1" applyBorder="1" applyAlignment="1" applyProtection="1">
      <alignment horizontal="right"/>
      <protection/>
    </xf>
    <xf numFmtId="166" fontId="18" fillId="0" borderId="0" xfId="56" applyNumberFormat="1" applyFont="1" applyFill="1" applyBorder="1" applyAlignment="1" applyProtection="1">
      <alignment horizontal="right"/>
      <protection/>
    </xf>
    <xf numFmtId="0" fontId="20" fillId="0" borderId="0" xfId="56" applyFont="1" applyFill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Fill="1" applyAlignment="1">
      <alignment horizontal="center"/>
      <protection/>
    </xf>
    <xf numFmtId="0" fontId="4" fillId="0" borderId="0" xfId="56" applyFont="1" applyFill="1" applyBorder="1" applyAlignment="1" applyProtection="1">
      <alignment horizontal="center"/>
      <protection/>
    </xf>
    <xf numFmtId="0" fontId="6" fillId="0" borderId="0" xfId="56" applyFont="1" applyFill="1" applyAlignment="1">
      <alignment horizontal="center"/>
      <protection/>
    </xf>
    <xf numFmtId="40" fontId="4" fillId="0" borderId="14" xfId="56" applyNumberFormat="1" applyFont="1" applyFill="1" applyBorder="1" applyAlignment="1" applyProtection="1">
      <alignment wrapText="1"/>
      <protection/>
    </xf>
    <xf numFmtId="0" fontId="4" fillId="0" borderId="0" xfId="56" applyFont="1" applyFill="1" applyBorder="1" applyAlignment="1" applyProtection="1">
      <alignment horizontal="center" vertical="center"/>
      <protection/>
    </xf>
    <xf numFmtId="0" fontId="5" fillId="0" borderId="0" xfId="56" applyFont="1" applyFill="1" applyBorder="1" applyAlignment="1">
      <alignment horizontal="center"/>
      <protection/>
    </xf>
    <xf numFmtId="2" fontId="5" fillId="0" borderId="0" xfId="56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5" fillId="0" borderId="0" xfId="56" applyFont="1" applyFill="1" applyBorder="1" applyAlignment="1">
      <alignment/>
      <protection/>
    </xf>
    <xf numFmtId="0" fontId="2" fillId="0" borderId="0" xfId="56" applyFont="1" applyFill="1" applyBorder="1">
      <alignment/>
      <protection/>
    </xf>
    <xf numFmtId="0" fontId="4" fillId="0" borderId="0" xfId="56" applyFont="1" applyFill="1" applyBorder="1" applyAlignment="1" applyProtection="1">
      <alignment horizontal="left"/>
      <protection locked="0"/>
    </xf>
    <xf numFmtId="0" fontId="3" fillId="0" borderId="0" xfId="56" applyFont="1" applyFill="1" applyBorder="1" applyAlignment="1" applyProtection="1">
      <alignment horizontal="center" vertical="center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10" fillId="0" borderId="15" xfId="56" applyFont="1" applyFill="1" applyBorder="1" applyAlignment="1" applyProtection="1">
      <alignment horizontal="left" vertical="center" wrapText="1"/>
      <protection locked="0"/>
    </xf>
    <xf numFmtId="0" fontId="10" fillId="0" borderId="15" xfId="56" applyFont="1" applyFill="1" applyBorder="1" applyAlignment="1" applyProtection="1">
      <alignment horizontal="center" vertical="center"/>
      <protection locked="0"/>
    </xf>
    <xf numFmtId="49" fontId="10" fillId="0" borderId="16" xfId="56" applyNumberFormat="1" applyFont="1" applyFill="1" applyBorder="1" applyAlignment="1" applyProtection="1">
      <alignment horizontal="center" vertical="center"/>
      <protection/>
    </xf>
    <xf numFmtId="40" fontId="9" fillId="0" borderId="15" xfId="56" applyNumberFormat="1" applyFont="1" applyFill="1" applyBorder="1" applyAlignment="1" applyProtection="1">
      <alignment vertical="center" wrapText="1"/>
      <protection locked="0"/>
    </xf>
    <xf numFmtId="40" fontId="12" fillId="0" borderId="15" xfId="56" applyNumberFormat="1" applyFont="1" applyFill="1" applyBorder="1" applyAlignment="1" applyProtection="1">
      <alignment vertical="center" wrapText="1"/>
      <protection/>
    </xf>
    <xf numFmtId="40" fontId="9" fillId="0" borderId="17" xfId="56" applyNumberFormat="1" applyFont="1" applyFill="1" applyBorder="1" applyAlignment="1" applyProtection="1">
      <alignment vertical="center" wrapText="1"/>
      <protection locked="0"/>
    </xf>
    <xf numFmtId="40" fontId="12" fillId="0" borderId="13" xfId="56" applyNumberFormat="1" applyFont="1" applyFill="1" applyBorder="1" applyAlignment="1" applyProtection="1">
      <alignment vertical="center" wrapText="1"/>
      <protection/>
    </xf>
    <xf numFmtId="40" fontId="9" fillId="0" borderId="13" xfId="56" applyNumberFormat="1" applyFont="1" applyFill="1" applyBorder="1" applyAlignment="1" applyProtection="1">
      <alignment vertical="center" wrapText="1"/>
      <protection locked="0"/>
    </xf>
    <xf numFmtId="40" fontId="9" fillId="0" borderId="18" xfId="56" applyNumberFormat="1" applyFont="1" applyFill="1" applyBorder="1" applyAlignment="1" applyProtection="1">
      <alignment vertical="center" wrapText="1"/>
      <protection locked="0"/>
    </xf>
    <xf numFmtId="2" fontId="5" fillId="0" borderId="13" xfId="56" applyNumberFormat="1" applyFont="1" applyFill="1" applyBorder="1" applyAlignment="1" applyProtection="1">
      <alignment vertical="center"/>
      <protection locked="0"/>
    </xf>
    <xf numFmtId="0" fontId="2" fillId="0" borderId="0" xfId="56" applyFont="1" applyFill="1" applyAlignment="1">
      <alignment vertical="center"/>
      <protection/>
    </xf>
    <xf numFmtId="2" fontId="5" fillId="0" borderId="15" xfId="56" applyNumberFormat="1" applyFont="1" applyFill="1" applyBorder="1" applyAlignment="1" applyProtection="1">
      <alignment vertical="center"/>
      <protection locked="0"/>
    </xf>
    <xf numFmtId="40" fontId="12" fillId="0" borderId="17" xfId="56" applyNumberFormat="1" applyFont="1" applyFill="1" applyBorder="1" applyAlignment="1" applyProtection="1">
      <alignment vertical="center" wrapText="1"/>
      <protection/>
    </xf>
    <xf numFmtId="49" fontId="12" fillId="0" borderId="16" xfId="56" applyNumberFormat="1" applyFont="1" applyFill="1" applyBorder="1" applyAlignment="1" applyProtection="1">
      <alignment horizontal="center" vertical="center"/>
      <protection/>
    </xf>
    <xf numFmtId="0" fontId="12" fillId="0" borderId="15" xfId="56" applyFont="1" applyFill="1" applyBorder="1" applyAlignment="1" applyProtection="1">
      <alignment horizontal="left" vertical="center" wrapText="1"/>
      <protection locked="0"/>
    </xf>
    <xf numFmtId="0" fontId="12" fillId="0" borderId="15" xfId="56" applyFont="1" applyFill="1" applyBorder="1" applyAlignment="1" applyProtection="1">
      <alignment horizontal="center" vertical="center"/>
      <protection locked="0"/>
    </xf>
    <xf numFmtId="0" fontId="3" fillId="0" borderId="0" xfId="56" applyFont="1" applyFill="1" applyBorder="1" applyAlignment="1">
      <alignment horizontal="right"/>
      <protection/>
    </xf>
    <xf numFmtId="4" fontId="3" fillId="0" borderId="0" xfId="56" applyNumberFormat="1" applyFont="1" applyFill="1" applyBorder="1" applyAlignment="1">
      <alignment horizontal="right"/>
      <protection/>
    </xf>
    <xf numFmtId="0" fontId="5" fillId="0" borderId="0" xfId="56" applyFont="1" applyFill="1" applyBorder="1" applyAlignment="1">
      <alignment horizontal="right"/>
      <protection/>
    </xf>
    <xf numFmtId="4" fontId="5" fillId="0" borderId="0" xfId="56" applyNumberFormat="1" applyFont="1" applyFill="1" applyBorder="1" applyAlignment="1">
      <alignment horizontal="right"/>
      <protection/>
    </xf>
    <xf numFmtId="0" fontId="6" fillId="0" borderId="0" xfId="56" applyFont="1" applyFill="1" applyBorder="1" applyProtection="1">
      <alignment/>
      <protection/>
    </xf>
    <xf numFmtId="0" fontId="5" fillId="0" borderId="0" xfId="56" applyFont="1" applyFill="1" applyBorder="1" applyAlignment="1">
      <alignment horizontal="center" vertical="center" wrapText="1"/>
      <protection/>
    </xf>
    <xf numFmtId="1" fontId="5" fillId="0" borderId="0" xfId="56" applyNumberFormat="1" applyFont="1" applyFill="1" applyBorder="1" applyAlignment="1">
      <alignment horizontal="center"/>
      <protection/>
    </xf>
    <xf numFmtId="0" fontId="18" fillId="0" borderId="0" xfId="56" applyFont="1" applyFill="1" applyBorder="1" applyAlignment="1" applyProtection="1">
      <alignment horizontal="left" vertical="center"/>
      <protection/>
    </xf>
    <xf numFmtId="166" fontId="21" fillId="0" borderId="0" xfId="56" applyNumberFormat="1" applyFont="1" applyFill="1" applyBorder="1" applyAlignment="1" applyProtection="1">
      <alignment horizontal="right"/>
      <protection/>
    </xf>
    <xf numFmtId="40" fontId="4" fillId="0" borderId="19" xfId="5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49" fontId="12" fillId="0" borderId="20" xfId="56" applyNumberFormat="1" applyFont="1" applyFill="1" applyBorder="1" applyAlignment="1" applyProtection="1">
      <alignment horizontal="center" vertical="center"/>
      <protection/>
    </xf>
    <xf numFmtId="0" fontId="12" fillId="0" borderId="21" xfId="56" applyFont="1" applyFill="1" applyBorder="1" applyAlignment="1" applyProtection="1">
      <alignment horizontal="left" vertical="center" wrapText="1"/>
      <protection locked="0"/>
    </xf>
    <xf numFmtId="0" fontId="12" fillId="0" borderId="21" xfId="56" applyFont="1" applyFill="1" applyBorder="1" applyAlignment="1" applyProtection="1">
      <alignment horizontal="center" vertical="center"/>
      <protection locked="0"/>
    </xf>
    <xf numFmtId="40" fontId="12" fillId="0" borderId="21" xfId="56" applyNumberFormat="1" applyFont="1" applyFill="1" applyBorder="1" applyAlignment="1" applyProtection="1">
      <alignment vertical="center" wrapText="1"/>
      <protection/>
    </xf>
    <xf numFmtId="40" fontId="9" fillId="0" borderId="21" xfId="56" applyNumberFormat="1" applyFont="1" applyFill="1" applyBorder="1" applyAlignment="1" applyProtection="1">
      <alignment vertical="center" wrapText="1"/>
      <protection locked="0"/>
    </xf>
    <xf numFmtId="40" fontId="9" fillId="0" borderId="22" xfId="56" applyNumberFormat="1" applyFont="1" applyFill="1" applyBorder="1" applyAlignment="1" applyProtection="1">
      <alignment vertical="center" wrapText="1"/>
      <protection locked="0"/>
    </xf>
    <xf numFmtId="40" fontId="12" fillId="0" borderId="22" xfId="56" applyNumberFormat="1" applyFont="1" applyFill="1" applyBorder="1" applyAlignment="1" applyProtection="1">
      <alignment vertical="center" wrapText="1"/>
      <protection/>
    </xf>
    <xf numFmtId="40" fontId="12" fillId="0" borderId="23" xfId="56" applyNumberFormat="1" applyFont="1" applyFill="1" applyBorder="1" applyAlignment="1" applyProtection="1">
      <alignment vertical="center" wrapText="1"/>
      <protection/>
    </xf>
    <xf numFmtId="49" fontId="4" fillId="0" borderId="0" xfId="56" applyNumberFormat="1" applyFont="1" applyFill="1" applyBorder="1" applyAlignment="1" applyProtection="1">
      <alignment horizontal="center" wrapText="1"/>
      <protection/>
    </xf>
    <xf numFmtId="0" fontId="15" fillId="0" borderId="0" xfId="56" applyFont="1" applyFill="1" applyBorder="1" applyAlignment="1" applyProtection="1">
      <alignment/>
      <protection/>
    </xf>
    <xf numFmtId="0" fontId="4" fillId="0" borderId="0" xfId="56" applyFont="1" applyFill="1" applyBorder="1" applyAlignment="1" applyProtection="1">
      <alignment/>
      <protection/>
    </xf>
    <xf numFmtId="2" fontId="4" fillId="0" borderId="0" xfId="56" applyNumberFormat="1" applyFont="1" applyFill="1" applyBorder="1" applyAlignment="1" applyProtection="1">
      <alignment/>
      <protection/>
    </xf>
    <xf numFmtId="165" fontId="4" fillId="0" borderId="0" xfId="56" applyNumberFormat="1" applyFont="1" applyFill="1" applyBorder="1" applyAlignment="1" applyProtection="1">
      <alignment/>
      <protection/>
    </xf>
    <xf numFmtId="0" fontId="2" fillId="0" borderId="0" xfId="56" applyFont="1" applyFill="1" applyAlignment="1">
      <alignment/>
      <protection/>
    </xf>
    <xf numFmtId="165" fontId="4" fillId="0" borderId="0" xfId="56" applyNumberFormat="1" applyFont="1" applyFill="1" applyBorder="1" applyAlignment="1">
      <alignment horizontal="left" wrapText="1"/>
      <protection/>
    </xf>
    <xf numFmtId="0" fontId="6" fillId="0" borderId="0" xfId="56" applyFont="1" applyFill="1" applyAlignment="1">
      <alignment horizontal="right"/>
      <protection/>
    </xf>
    <xf numFmtId="0" fontId="4" fillId="0" borderId="0" xfId="56" applyFont="1" applyFill="1" applyBorder="1" applyAlignment="1" applyProtection="1">
      <alignment horizontal="center" vertical="center" wrapText="1"/>
      <protection/>
    </xf>
    <xf numFmtId="49" fontId="10" fillId="0" borderId="20" xfId="56" applyNumberFormat="1" applyFont="1" applyFill="1" applyBorder="1" applyAlignment="1" applyProtection="1">
      <alignment horizontal="center" vertical="center"/>
      <protection/>
    </xf>
    <xf numFmtId="0" fontId="10" fillId="0" borderId="21" xfId="56" applyFont="1" applyFill="1" applyBorder="1" applyAlignment="1" applyProtection="1">
      <alignment horizontal="left" vertical="center" wrapText="1"/>
      <protection locked="0"/>
    </xf>
    <xf numFmtId="0" fontId="10" fillId="0" borderId="21" xfId="56" applyFont="1" applyFill="1" applyBorder="1" applyAlignment="1" applyProtection="1">
      <alignment horizontal="center" vertical="center"/>
      <protection locked="0"/>
    </xf>
    <xf numFmtId="2" fontId="5" fillId="0" borderId="21" xfId="56" applyNumberFormat="1" applyFont="1" applyFill="1" applyBorder="1" applyAlignment="1" applyProtection="1">
      <alignment vertical="center"/>
      <protection locked="0"/>
    </xf>
    <xf numFmtId="40" fontId="9" fillId="0" borderId="23" xfId="56" applyNumberFormat="1" applyFont="1" applyFill="1" applyBorder="1" applyAlignment="1" applyProtection="1">
      <alignment vertical="center" wrapText="1"/>
      <protection locked="0"/>
    </xf>
    <xf numFmtId="165" fontId="22" fillId="0" borderId="0" xfId="56" applyNumberFormat="1" applyFont="1" applyFill="1" applyBorder="1" applyAlignment="1">
      <alignment horizontal="left" wrapText="1"/>
      <protection/>
    </xf>
    <xf numFmtId="0" fontId="2" fillId="0" borderId="0" xfId="56" applyFont="1" applyFill="1" applyAlignment="1">
      <alignment horizontal="center"/>
      <protection/>
    </xf>
    <xf numFmtId="0" fontId="2" fillId="0" borderId="0" xfId="56" applyFont="1" applyFill="1" applyBorder="1" applyAlignment="1">
      <alignment horizontal="center"/>
      <protection/>
    </xf>
    <xf numFmtId="0" fontId="20" fillId="0" borderId="0" xfId="56" applyFont="1" applyFill="1" applyAlignment="1">
      <alignment horizontal="center"/>
      <protection/>
    </xf>
    <xf numFmtId="49" fontId="12" fillId="0" borderId="12" xfId="56" applyNumberFormat="1" applyFont="1" applyFill="1" applyBorder="1" applyAlignment="1" applyProtection="1">
      <alignment horizontal="center" vertical="center"/>
      <protection/>
    </xf>
    <xf numFmtId="0" fontId="12" fillId="0" borderId="13" xfId="56" applyFont="1" applyFill="1" applyBorder="1" applyAlignment="1" applyProtection="1">
      <alignment horizontal="left" vertical="center" wrapText="1"/>
      <protection locked="0"/>
    </xf>
    <xf numFmtId="0" fontId="12" fillId="0" borderId="13" xfId="56" applyFont="1" applyFill="1" applyBorder="1" applyAlignment="1" applyProtection="1">
      <alignment horizontal="center" vertical="center"/>
      <protection locked="0"/>
    </xf>
    <xf numFmtId="40" fontId="12" fillId="0" borderId="18" xfId="56" applyNumberFormat="1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Alignment="1" applyProtection="1">
      <alignment horizontal="left" vertical="center"/>
      <protection/>
    </xf>
    <xf numFmtId="0" fontId="17" fillId="0" borderId="0" xfId="5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4" fillId="0" borderId="0" xfId="56" applyFont="1" applyFill="1" applyBorder="1" applyAlignment="1" applyProtection="1">
      <alignment horizontal="left" vertical="center"/>
      <protection/>
    </xf>
    <xf numFmtId="0" fontId="4" fillId="0" borderId="0" xfId="56" applyFont="1" applyFill="1" applyBorder="1" applyAlignment="1" applyProtection="1">
      <alignment horizontal="left" vertical="center" wrapText="1"/>
      <protection/>
    </xf>
    <xf numFmtId="0" fontId="4" fillId="0" borderId="11" xfId="56" applyFont="1" applyFill="1" applyBorder="1" applyAlignment="1">
      <alignment horizontal="center" vertical="top" wrapText="1"/>
      <protection/>
    </xf>
    <xf numFmtId="0" fontId="4" fillId="0" borderId="24" xfId="56" applyFont="1" applyFill="1" applyBorder="1" applyAlignment="1">
      <alignment horizontal="center" vertical="center" wrapText="1"/>
      <protection/>
    </xf>
    <xf numFmtId="0" fontId="5" fillId="0" borderId="25" xfId="56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horizontal="center" vertical="center" wrapText="1"/>
      <protection/>
    </xf>
    <xf numFmtId="0" fontId="5" fillId="0" borderId="0" xfId="56" applyFont="1" applyFill="1" applyAlignment="1">
      <alignment horizontal="left"/>
      <protection/>
    </xf>
    <xf numFmtId="0" fontId="4" fillId="0" borderId="26" xfId="56" applyFont="1" applyFill="1" applyBorder="1" applyAlignment="1">
      <alignment horizontal="center" vertical="center" wrapText="1"/>
      <protection/>
    </xf>
    <xf numFmtId="0" fontId="4" fillId="0" borderId="25" xfId="56" applyFont="1" applyFill="1" applyBorder="1" applyAlignment="1">
      <alignment horizontal="center" vertical="center" wrapText="1"/>
      <protection/>
    </xf>
    <xf numFmtId="0" fontId="4" fillId="0" borderId="27" xfId="56" applyFont="1" applyFill="1" applyBorder="1" applyAlignment="1">
      <alignment horizontal="center" vertical="center" wrapText="1"/>
      <protection/>
    </xf>
    <xf numFmtId="0" fontId="5" fillId="0" borderId="0" xfId="56" applyFont="1" applyFill="1" applyBorder="1" applyAlignment="1">
      <alignment vertical="center" wrapText="1"/>
      <protection/>
    </xf>
    <xf numFmtId="2" fontId="4" fillId="0" borderId="24" xfId="56" applyNumberFormat="1" applyFont="1" applyFill="1" applyBorder="1" applyAlignment="1">
      <alignment horizontal="center" vertical="center" wrapText="1"/>
      <protection/>
    </xf>
    <xf numFmtId="2" fontId="4" fillId="0" borderId="26" xfId="56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center" vertical="center" wrapText="1"/>
      <protection/>
    </xf>
    <xf numFmtId="0" fontId="4" fillId="0" borderId="28" xfId="56" applyFont="1" applyFill="1" applyBorder="1" applyAlignment="1">
      <alignment horizontal="center" vertical="center" wrapText="1"/>
      <protection/>
    </xf>
    <xf numFmtId="0" fontId="4" fillId="0" borderId="29" xfId="56" applyFont="1" applyFill="1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_забор дизайнеров (128+64м)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111"/>
  <sheetViews>
    <sheetView showGridLines="0" tabSelected="1" zoomScale="85" zoomScaleNormal="85" zoomScaleSheetLayoutView="70" zoomScalePageLayoutView="90" workbookViewId="0" topLeftCell="A88">
      <selection activeCell="F59" sqref="F59"/>
    </sheetView>
  </sheetViews>
  <sheetFormatPr defaultColWidth="15.28125" defaultRowHeight="15"/>
  <cols>
    <col min="1" max="1" width="6.421875" style="41" customWidth="1"/>
    <col min="2" max="2" width="54.8515625" style="1" customWidth="1"/>
    <col min="3" max="3" width="9.8515625" style="41" customWidth="1"/>
    <col min="4" max="6" width="12.8515625" style="1" customWidth="1"/>
    <col min="7" max="7" width="13.7109375" style="1" customWidth="1"/>
    <col min="8" max="8" width="16.7109375" style="1" customWidth="1"/>
    <col min="9" max="9" width="17.421875" style="1" customWidth="1"/>
    <col min="10" max="10" width="13.7109375" style="102" customWidth="1"/>
    <col min="11" max="11" width="15.00390625" style="2" customWidth="1"/>
    <col min="12" max="180" width="9.140625" style="2" customWidth="1"/>
    <col min="181" max="181" width="6.00390625" style="2" customWidth="1"/>
    <col min="182" max="182" width="56.00390625" style="2" customWidth="1"/>
    <col min="183" max="183" width="8.7109375" style="2" customWidth="1"/>
    <col min="184" max="184" width="13.7109375" style="2" customWidth="1"/>
    <col min="185" max="185" width="14.57421875" style="2" customWidth="1"/>
    <col min="186" max="186" width="16.28125" style="2" customWidth="1"/>
    <col min="187" max="187" width="17.8515625" style="2" customWidth="1"/>
    <col min="188" max="188" width="17.28125" style="2" customWidth="1"/>
    <col min="189" max="189" width="18.421875" style="2" customWidth="1"/>
    <col min="190" max="190" width="12.140625" style="2" customWidth="1"/>
    <col min="191" max="191" width="13.7109375" style="2" customWidth="1"/>
    <col min="192" max="192" width="17.7109375" style="2" bestFit="1" customWidth="1"/>
    <col min="193" max="193" width="9.28125" style="2" bestFit="1" customWidth="1"/>
    <col min="194" max="194" width="13.421875" style="2" bestFit="1" customWidth="1"/>
    <col min="195" max="201" width="9.28125" style="2" customWidth="1"/>
    <col min="202" max="202" width="4.57421875" style="2" customWidth="1"/>
    <col min="203" max="203" width="61.57421875" style="2" customWidth="1"/>
    <col min="204" max="204" width="7.8515625" style="2" customWidth="1"/>
    <col min="205" max="205" width="11.140625" style="2" customWidth="1"/>
    <col min="206" max="206" width="12.421875" style="2" customWidth="1"/>
    <col min="207" max="207" width="12.28125" style="2" customWidth="1"/>
    <col min="208" max="16384" width="15.28125" style="2" customWidth="1"/>
  </cols>
  <sheetData>
    <row r="1" ht="15.75">
      <c r="I1" s="94" t="s">
        <v>36</v>
      </c>
    </row>
    <row r="2" spans="1:9" ht="28.5" customHeight="1">
      <c r="A2" s="117" t="s">
        <v>43</v>
      </c>
      <c r="B2" s="117"/>
      <c r="C2" s="117"/>
      <c r="D2" s="117"/>
      <c r="E2" s="117"/>
      <c r="F2" s="117"/>
      <c r="G2" s="117"/>
      <c r="H2" s="117"/>
      <c r="I2" s="117"/>
    </row>
    <row r="3" spans="1:9" ht="18.75" customHeight="1">
      <c r="A3" s="118"/>
      <c r="B3" s="118"/>
      <c r="C3" s="7"/>
      <c r="D3" s="3"/>
      <c r="E3" s="4"/>
      <c r="F3" s="5"/>
      <c r="G3" s="68" t="s">
        <v>24</v>
      </c>
      <c r="H3" s="69">
        <f>I108</f>
        <v>1794586.42155</v>
      </c>
      <c r="I3" s="101" t="s">
        <v>35</v>
      </c>
    </row>
    <row r="4" spans="1:9" ht="18" customHeight="1">
      <c r="A4" s="118"/>
      <c r="B4" s="118"/>
      <c r="C4" s="39"/>
      <c r="D4" s="38"/>
      <c r="E4" s="6" t="s">
        <v>0</v>
      </c>
      <c r="F4" s="7"/>
      <c r="G4" s="8" t="s">
        <v>16</v>
      </c>
      <c r="H4" s="9">
        <f>G35+G80+G100</f>
        <v>1097082</v>
      </c>
      <c r="I4" s="101" t="s">
        <v>35</v>
      </c>
    </row>
    <row r="5" spans="1:10" s="48" customFormat="1" ht="15.75" customHeight="1">
      <c r="A5" s="44"/>
      <c r="B5" s="11"/>
      <c r="C5" s="44"/>
      <c r="D5" s="45"/>
      <c r="E5" s="46"/>
      <c r="F5" s="47"/>
      <c r="G5" s="70" t="s">
        <v>1</v>
      </c>
      <c r="H5" s="71">
        <f>H35+H80+H100</f>
        <v>639481.87</v>
      </c>
      <c r="I5" s="93" t="s">
        <v>35</v>
      </c>
      <c r="J5" s="103"/>
    </row>
    <row r="6" spans="1:9" ht="7.5" customHeight="1">
      <c r="A6" s="44"/>
      <c r="B6" s="11"/>
      <c r="C6" s="44"/>
      <c r="D6" s="45"/>
      <c r="E6" s="10"/>
      <c r="F6" s="12"/>
      <c r="G6" s="8"/>
      <c r="H6" s="9"/>
      <c r="I6" s="13"/>
    </row>
    <row r="7" spans="1:9" ht="32.25" customHeight="1">
      <c r="A7" s="115" t="s">
        <v>2</v>
      </c>
      <c r="B7" s="121" t="s">
        <v>3</v>
      </c>
      <c r="C7" s="115" t="s">
        <v>4</v>
      </c>
      <c r="D7" s="123" t="s">
        <v>5</v>
      </c>
      <c r="E7" s="126" t="s">
        <v>6</v>
      </c>
      <c r="F7" s="127"/>
      <c r="G7" s="126" t="s">
        <v>7</v>
      </c>
      <c r="H7" s="121"/>
      <c r="I7" s="127"/>
    </row>
    <row r="8" spans="1:9" ht="15.75" customHeight="1">
      <c r="A8" s="119"/>
      <c r="B8" s="122"/>
      <c r="C8" s="119"/>
      <c r="D8" s="124"/>
      <c r="E8" s="114" t="s">
        <v>8</v>
      </c>
      <c r="F8" s="114" t="s">
        <v>9</v>
      </c>
      <c r="G8" s="114" t="s">
        <v>8</v>
      </c>
      <c r="H8" s="114" t="s">
        <v>10</v>
      </c>
      <c r="I8" s="115" t="s">
        <v>11</v>
      </c>
    </row>
    <row r="9" spans="1:9" ht="18" customHeight="1">
      <c r="A9" s="120"/>
      <c r="B9" s="122"/>
      <c r="C9" s="120"/>
      <c r="D9" s="125"/>
      <c r="E9" s="114"/>
      <c r="F9" s="114"/>
      <c r="G9" s="114"/>
      <c r="H9" s="114"/>
      <c r="I9" s="116" t="s">
        <v>11</v>
      </c>
    </row>
    <row r="10" spans="1:9" ht="15.75">
      <c r="A10" s="14">
        <v>1</v>
      </c>
      <c r="B10" s="15">
        <v>2</v>
      </c>
      <c r="C10" s="14">
        <v>3</v>
      </c>
      <c r="D10" s="16">
        <v>4</v>
      </c>
      <c r="E10" s="14">
        <v>5</v>
      </c>
      <c r="F10" s="16">
        <v>6</v>
      </c>
      <c r="G10" s="14">
        <v>7</v>
      </c>
      <c r="H10" s="16">
        <v>8</v>
      </c>
      <c r="I10" s="14">
        <v>9</v>
      </c>
    </row>
    <row r="11" spans="1:9" ht="9.75" customHeight="1">
      <c r="A11" s="44"/>
      <c r="B11" s="73"/>
      <c r="C11" s="44"/>
      <c r="D11" s="74"/>
      <c r="E11" s="44"/>
      <c r="F11" s="74"/>
      <c r="G11" s="44"/>
      <c r="H11" s="74"/>
      <c r="I11" s="44"/>
    </row>
    <row r="12" spans="1:9" ht="15.75">
      <c r="A12" s="40">
        <v>1</v>
      </c>
      <c r="B12" s="49" t="s">
        <v>71</v>
      </c>
      <c r="C12" s="50"/>
      <c r="D12" s="51"/>
      <c r="E12" s="51"/>
      <c r="F12" s="51"/>
      <c r="G12" s="51"/>
      <c r="H12" s="51"/>
      <c r="I12" s="51"/>
    </row>
    <row r="13" spans="1:11" s="62" customFormat="1" ht="15.75">
      <c r="A13" s="25" t="s">
        <v>12</v>
      </c>
      <c r="B13" s="28" t="s">
        <v>54</v>
      </c>
      <c r="C13" s="26" t="s">
        <v>14</v>
      </c>
      <c r="D13" s="61">
        <v>1</v>
      </c>
      <c r="E13" s="59">
        <v>2500</v>
      </c>
      <c r="F13" s="58"/>
      <c r="G13" s="59">
        <f>E13*D13</f>
        <v>2500</v>
      </c>
      <c r="H13" s="58"/>
      <c r="I13" s="60">
        <f aca="true" t="shared" si="0" ref="I13:I22">G13</f>
        <v>2500</v>
      </c>
      <c r="J13" s="27"/>
      <c r="K13" s="27"/>
    </row>
    <row r="14" spans="1:9" s="27" customFormat="1" ht="31.5">
      <c r="A14" s="54" t="s">
        <v>13</v>
      </c>
      <c r="B14" s="52" t="s">
        <v>51</v>
      </c>
      <c r="C14" s="53" t="s">
        <v>14</v>
      </c>
      <c r="D14" s="63">
        <v>1</v>
      </c>
      <c r="E14" s="55">
        <v>500</v>
      </c>
      <c r="F14" s="56"/>
      <c r="G14" s="55">
        <f aca="true" t="shared" si="1" ref="G14:G22">ROUND(E14*D14,2)</f>
        <v>500</v>
      </c>
      <c r="H14" s="56"/>
      <c r="I14" s="57">
        <f t="shared" si="0"/>
        <v>500</v>
      </c>
    </row>
    <row r="15" spans="1:9" s="27" customFormat="1" ht="15.75">
      <c r="A15" s="54" t="s">
        <v>17</v>
      </c>
      <c r="B15" s="52" t="s">
        <v>57</v>
      </c>
      <c r="C15" s="53" t="s">
        <v>14</v>
      </c>
      <c r="D15" s="63">
        <v>1</v>
      </c>
      <c r="E15" s="55">
        <v>1300</v>
      </c>
      <c r="F15" s="56"/>
      <c r="G15" s="55">
        <f t="shared" si="1"/>
        <v>1300</v>
      </c>
      <c r="H15" s="56"/>
      <c r="I15" s="57">
        <f t="shared" si="0"/>
        <v>1300</v>
      </c>
    </row>
    <row r="16" spans="1:9" s="27" customFormat="1" ht="15.75">
      <c r="A16" s="54" t="s">
        <v>18</v>
      </c>
      <c r="B16" s="52" t="s">
        <v>59</v>
      </c>
      <c r="C16" s="53" t="s">
        <v>14</v>
      </c>
      <c r="D16" s="63">
        <v>1</v>
      </c>
      <c r="E16" s="55">
        <v>1300</v>
      </c>
      <c r="F16" s="56"/>
      <c r="G16" s="55">
        <f t="shared" si="1"/>
        <v>1300</v>
      </c>
      <c r="H16" s="56"/>
      <c r="I16" s="57">
        <f t="shared" si="0"/>
        <v>1300</v>
      </c>
    </row>
    <row r="17" spans="1:9" s="27" customFormat="1" ht="15.75">
      <c r="A17" s="54" t="s">
        <v>19</v>
      </c>
      <c r="B17" s="52" t="s">
        <v>52</v>
      </c>
      <c r="C17" s="53" t="s">
        <v>14</v>
      </c>
      <c r="D17" s="63">
        <v>1</v>
      </c>
      <c r="E17" s="55">
        <v>1300</v>
      </c>
      <c r="F17" s="56"/>
      <c r="G17" s="55">
        <f t="shared" si="1"/>
        <v>1300</v>
      </c>
      <c r="H17" s="56"/>
      <c r="I17" s="57">
        <f t="shared" si="0"/>
        <v>1300</v>
      </c>
    </row>
    <row r="18" spans="1:9" s="27" customFormat="1" ht="15.75">
      <c r="A18" s="54" t="s">
        <v>41</v>
      </c>
      <c r="B18" s="52" t="s">
        <v>60</v>
      </c>
      <c r="C18" s="53" t="s">
        <v>14</v>
      </c>
      <c r="D18" s="63">
        <v>1</v>
      </c>
      <c r="E18" s="55">
        <v>980</v>
      </c>
      <c r="F18" s="56"/>
      <c r="G18" s="55">
        <f t="shared" si="1"/>
        <v>980</v>
      </c>
      <c r="H18" s="56"/>
      <c r="I18" s="57">
        <f t="shared" si="0"/>
        <v>980</v>
      </c>
    </row>
    <row r="19" spans="1:9" s="27" customFormat="1" ht="15.75">
      <c r="A19" s="54" t="s">
        <v>44</v>
      </c>
      <c r="B19" s="52" t="s">
        <v>62</v>
      </c>
      <c r="C19" s="53" t="s">
        <v>14</v>
      </c>
      <c r="D19" s="63">
        <v>1</v>
      </c>
      <c r="E19" s="55">
        <v>980</v>
      </c>
      <c r="F19" s="56"/>
      <c r="G19" s="55">
        <f t="shared" si="1"/>
        <v>980</v>
      </c>
      <c r="H19" s="56"/>
      <c r="I19" s="57">
        <f t="shared" si="0"/>
        <v>980</v>
      </c>
    </row>
    <row r="20" spans="1:9" s="27" customFormat="1" ht="15.75">
      <c r="A20" s="54" t="s">
        <v>45</v>
      </c>
      <c r="B20" s="52" t="s">
        <v>64</v>
      </c>
      <c r="C20" s="53" t="s">
        <v>14</v>
      </c>
      <c r="D20" s="63">
        <v>23</v>
      </c>
      <c r="E20" s="55">
        <v>980</v>
      </c>
      <c r="F20" s="56"/>
      <c r="G20" s="55">
        <f t="shared" si="1"/>
        <v>22540</v>
      </c>
      <c r="H20" s="56"/>
      <c r="I20" s="57">
        <f t="shared" si="0"/>
        <v>22540</v>
      </c>
    </row>
    <row r="21" spans="1:9" s="27" customFormat="1" ht="15.75">
      <c r="A21" s="54" t="s">
        <v>46</v>
      </c>
      <c r="B21" s="52" t="s">
        <v>66</v>
      </c>
      <c r="C21" s="53" t="s">
        <v>14</v>
      </c>
      <c r="D21" s="63">
        <v>1</v>
      </c>
      <c r="E21" s="55">
        <v>980</v>
      </c>
      <c r="F21" s="56"/>
      <c r="G21" s="55">
        <f t="shared" si="1"/>
        <v>980</v>
      </c>
      <c r="H21" s="56"/>
      <c r="I21" s="57">
        <f t="shared" si="0"/>
        <v>980</v>
      </c>
    </row>
    <row r="22" spans="1:9" s="27" customFormat="1" ht="15.75">
      <c r="A22" s="54" t="s">
        <v>47</v>
      </c>
      <c r="B22" s="52" t="s">
        <v>70</v>
      </c>
      <c r="C22" s="53" t="s">
        <v>14</v>
      </c>
      <c r="D22" s="63">
        <v>1</v>
      </c>
      <c r="E22" s="55">
        <v>1500</v>
      </c>
      <c r="F22" s="56"/>
      <c r="G22" s="55">
        <f t="shared" si="1"/>
        <v>1500</v>
      </c>
      <c r="H22" s="56"/>
      <c r="I22" s="57">
        <f t="shared" si="0"/>
        <v>1500</v>
      </c>
    </row>
    <row r="23" spans="1:11" s="62" customFormat="1" ht="15.75">
      <c r="A23" s="65" t="s">
        <v>68</v>
      </c>
      <c r="B23" s="66" t="s">
        <v>55</v>
      </c>
      <c r="C23" s="67" t="s">
        <v>14</v>
      </c>
      <c r="D23" s="56">
        <v>1</v>
      </c>
      <c r="E23" s="55"/>
      <c r="F23" s="56">
        <v>1100</v>
      </c>
      <c r="G23" s="55"/>
      <c r="H23" s="56">
        <f aca="true" t="shared" si="2" ref="H23:H32">F23*D23</f>
        <v>1100</v>
      </c>
      <c r="I23" s="64">
        <f aca="true" t="shared" si="3" ref="I23:I32">H23</f>
        <v>1100</v>
      </c>
      <c r="J23" s="27"/>
      <c r="K23" s="27"/>
    </row>
    <row r="24" spans="1:11" s="62" customFormat="1" ht="15.75">
      <c r="A24" s="65" t="s">
        <v>73</v>
      </c>
      <c r="B24" s="66" t="s">
        <v>56</v>
      </c>
      <c r="C24" s="67" t="s">
        <v>14</v>
      </c>
      <c r="D24" s="56">
        <v>1</v>
      </c>
      <c r="E24" s="55"/>
      <c r="F24" s="56">
        <v>450</v>
      </c>
      <c r="G24" s="55"/>
      <c r="H24" s="56">
        <f t="shared" si="2"/>
        <v>450</v>
      </c>
      <c r="I24" s="64">
        <f t="shared" si="3"/>
        <v>450</v>
      </c>
      <c r="J24" s="27"/>
      <c r="K24" s="27"/>
    </row>
    <row r="25" spans="1:11" s="62" customFormat="1" ht="31.5">
      <c r="A25" s="65" t="s">
        <v>74</v>
      </c>
      <c r="B25" s="66" t="s">
        <v>58</v>
      </c>
      <c r="C25" s="67" t="s">
        <v>14</v>
      </c>
      <c r="D25" s="56">
        <v>1</v>
      </c>
      <c r="E25" s="55"/>
      <c r="F25" s="56">
        <v>1200</v>
      </c>
      <c r="G25" s="55"/>
      <c r="H25" s="56">
        <f t="shared" si="2"/>
        <v>1200</v>
      </c>
      <c r="I25" s="64">
        <f t="shared" si="3"/>
        <v>1200</v>
      </c>
      <c r="J25" s="27"/>
      <c r="K25" s="27"/>
    </row>
    <row r="26" spans="1:11" s="62" customFormat="1" ht="15" customHeight="1">
      <c r="A26" s="65" t="s">
        <v>75</v>
      </c>
      <c r="B26" s="66" t="s">
        <v>164</v>
      </c>
      <c r="C26" s="67" t="s">
        <v>14</v>
      </c>
      <c r="D26" s="56">
        <v>1</v>
      </c>
      <c r="E26" s="55"/>
      <c r="F26" s="56">
        <v>900</v>
      </c>
      <c r="G26" s="55"/>
      <c r="H26" s="56">
        <f t="shared" si="2"/>
        <v>900</v>
      </c>
      <c r="I26" s="64">
        <f t="shared" si="3"/>
        <v>900</v>
      </c>
      <c r="J26" s="27"/>
      <c r="K26" s="27"/>
    </row>
    <row r="27" spans="1:11" s="62" customFormat="1" ht="15.75">
      <c r="A27" s="65" t="s">
        <v>76</v>
      </c>
      <c r="B27" s="66" t="s">
        <v>56</v>
      </c>
      <c r="C27" s="67" t="s">
        <v>14</v>
      </c>
      <c r="D27" s="56">
        <v>1</v>
      </c>
      <c r="E27" s="55"/>
      <c r="F27" s="56">
        <v>1000</v>
      </c>
      <c r="G27" s="55"/>
      <c r="H27" s="56">
        <f t="shared" si="2"/>
        <v>1000</v>
      </c>
      <c r="I27" s="64">
        <f t="shared" si="3"/>
        <v>1000</v>
      </c>
      <c r="J27" s="27"/>
      <c r="K27" s="27"/>
    </row>
    <row r="28" spans="1:11" s="62" customFormat="1" ht="15.75">
      <c r="A28" s="65" t="s">
        <v>77</v>
      </c>
      <c r="B28" s="66" t="s">
        <v>61</v>
      </c>
      <c r="C28" s="67" t="s">
        <v>14</v>
      </c>
      <c r="D28" s="56">
        <v>1</v>
      </c>
      <c r="E28" s="55"/>
      <c r="F28" s="56">
        <v>60</v>
      </c>
      <c r="G28" s="55"/>
      <c r="H28" s="56">
        <f t="shared" si="2"/>
        <v>60</v>
      </c>
      <c r="I28" s="64">
        <f t="shared" si="3"/>
        <v>60</v>
      </c>
      <c r="J28" s="27"/>
      <c r="K28" s="27"/>
    </row>
    <row r="29" spans="1:11" s="62" customFormat="1" ht="15.75">
      <c r="A29" s="65" t="s">
        <v>78</v>
      </c>
      <c r="B29" s="66" t="s">
        <v>63</v>
      </c>
      <c r="C29" s="67" t="s">
        <v>14</v>
      </c>
      <c r="D29" s="56">
        <v>1</v>
      </c>
      <c r="E29" s="55"/>
      <c r="F29" s="56">
        <v>200</v>
      </c>
      <c r="G29" s="55"/>
      <c r="H29" s="56">
        <f t="shared" si="2"/>
        <v>200</v>
      </c>
      <c r="I29" s="64">
        <f t="shared" si="3"/>
        <v>200</v>
      </c>
      <c r="J29" s="27"/>
      <c r="K29" s="27"/>
    </row>
    <row r="30" spans="1:11" s="62" customFormat="1" ht="15.75">
      <c r="A30" s="65" t="s">
        <v>79</v>
      </c>
      <c r="B30" s="66" t="s">
        <v>65</v>
      </c>
      <c r="C30" s="67" t="s">
        <v>14</v>
      </c>
      <c r="D30" s="56">
        <v>23</v>
      </c>
      <c r="E30" s="55"/>
      <c r="F30" s="56">
        <v>80</v>
      </c>
      <c r="G30" s="55"/>
      <c r="H30" s="56">
        <f t="shared" si="2"/>
        <v>1840</v>
      </c>
      <c r="I30" s="64">
        <f t="shared" si="3"/>
        <v>1840</v>
      </c>
      <c r="J30" s="27"/>
      <c r="K30" s="27"/>
    </row>
    <row r="31" spans="1:11" s="62" customFormat="1" ht="15.75">
      <c r="A31" s="65" t="s">
        <v>80</v>
      </c>
      <c r="B31" s="66" t="s">
        <v>67</v>
      </c>
      <c r="C31" s="67" t="s">
        <v>14</v>
      </c>
      <c r="D31" s="56">
        <v>1</v>
      </c>
      <c r="E31" s="55"/>
      <c r="F31" s="56">
        <v>100</v>
      </c>
      <c r="G31" s="55"/>
      <c r="H31" s="56">
        <f t="shared" si="2"/>
        <v>100</v>
      </c>
      <c r="I31" s="64">
        <f t="shared" si="3"/>
        <v>100</v>
      </c>
      <c r="J31" s="27"/>
      <c r="K31" s="27"/>
    </row>
    <row r="32" spans="1:11" s="62" customFormat="1" ht="31.5">
      <c r="A32" s="65" t="s">
        <v>81</v>
      </c>
      <c r="B32" s="66" t="s">
        <v>69</v>
      </c>
      <c r="C32" s="67" t="s">
        <v>14</v>
      </c>
      <c r="D32" s="56">
        <v>1</v>
      </c>
      <c r="E32" s="55"/>
      <c r="F32" s="56">
        <v>1200</v>
      </c>
      <c r="G32" s="55"/>
      <c r="H32" s="56">
        <f t="shared" si="2"/>
        <v>1200</v>
      </c>
      <c r="I32" s="64">
        <f t="shared" si="3"/>
        <v>1200</v>
      </c>
      <c r="J32" s="27"/>
      <c r="K32" s="27"/>
    </row>
    <row r="33" spans="1:9" s="27" customFormat="1" ht="15.75">
      <c r="A33" s="54" t="s">
        <v>48</v>
      </c>
      <c r="B33" s="52" t="s">
        <v>70</v>
      </c>
      <c r="C33" s="53" t="s">
        <v>14</v>
      </c>
      <c r="D33" s="63">
        <v>19</v>
      </c>
      <c r="E33" s="55">
        <v>1500</v>
      </c>
      <c r="F33" s="56"/>
      <c r="G33" s="55">
        <f>ROUND(E33*D33,2)</f>
        <v>28500</v>
      </c>
      <c r="H33" s="56"/>
      <c r="I33" s="57">
        <f>G33</f>
        <v>28500</v>
      </c>
    </row>
    <row r="34" spans="1:9" s="27" customFormat="1" ht="16.5" thickBot="1">
      <c r="A34" s="96" t="s">
        <v>49</v>
      </c>
      <c r="B34" s="97" t="s">
        <v>53</v>
      </c>
      <c r="C34" s="98" t="s">
        <v>14</v>
      </c>
      <c r="D34" s="99">
        <v>1</v>
      </c>
      <c r="E34" s="83">
        <v>160000</v>
      </c>
      <c r="F34" s="82"/>
      <c r="G34" s="84">
        <f>ROUND(E34*D34,2)</f>
        <v>160000</v>
      </c>
      <c r="H34" s="85"/>
      <c r="I34" s="100">
        <f>G34</f>
        <v>160000</v>
      </c>
    </row>
    <row r="35" spans="1:11" ht="16.5" thickBot="1">
      <c r="A35" s="112" t="s">
        <v>15</v>
      </c>
      <c r="B35" s="112"/>
      <c r="C35" s="40"/>
      <c r="D35" s="18"/>
      <c r="E35" s="19"/>
      <c r="F35" s="19"/>
      <c r="G35" s="42">
        <f>SUM(G13:G34)</f>
        <v>222380</v>
      </c>
      <c r="H35" s="42">
        <f>SUM(H13:H34)</f>
        <v>8050</v>
      </c>
      <c r="I35" s="77">
        <f>SUM(I13:I34)</f>
        <v>230430</v>
      </c>
      <c r="J35" s="27"/>
      <c r="K35" s="27"/>
    </row>
    <row r="36" spans="1:11" ht="9.75" customHeight="1">
      <c r="A36" s="43"/>
      <c r="B36" s="72"/>
      <c r="C36" s="40"/>
      <c r="D36" s="18"/>
      <c r="E36" s="19"/>
      <c r="F36" s="19"/>
      <c r="G36" s="20"/>
      <c r="H36" s="20"/>
      <c r="I36" s="20"/>
      <c r="J36" s="27"/>
      <c r="K36" s="27"/>
    </row>
    <row r="37" spans="1:11" ht="15.75">
      <c r="A37" s="40">
        <v>2</v>
      </c>
      <c r="B37" s="49" t="s">
        <v>72</v>
      </c>
      <c r="C37" s="50"/>
      <c r="D37" s="51"/>
      <c r="E37" s="51"/>
      <c r="F37" s="51"/>
      <c r="G37" s="51"/>
      <c r="H37" s="51"/>
      <c r="I37" s="51"/>
      <c r="J37" s="27"/>
      <c r="K37" s="27"/>
    </row>
    <row r="38" spans="1:11" s="62" customFormat="1" ht="47.25">
      <c r="A38" s="25" t="s">
        <v>12</v>
      </c>
      <c r="B38" s="28" t="s">
        <v>127</v>
      </c>
      <c r="C38" s="26" t="s">
        <v>129</v>
      </c>
      <c r="D38" s="61">
        <v>42</v>
      </c>
      <c r="E38" s="59">
        <v>153</v>
      </c>
      <c r="F38" s="58"/>
      <c r="G38" s="59">
        <f>E38*D38</f>
        <v>6426</v>
      </c>
      <c r="H38" s="58"/>
      <c r="I38" s="60">
        <f>G38</f>
        <v>6426</v>
      </c>
      <c r="J38" s="27"/>
      <c r="K38" s="27"/>
    </row>
    <row r="39" spans="1:9" s="27" customFormat="1" ht="15.75">
      <c r="A39" s="54" t="s">
        <v>13</v>
      </c>
      <c r="B39" s="52" t="s">
        <v>125</v>
      </c>
      <c r="C39" s="53" t="s">
        <v>129</v>
      </c>
      <c r="D39" s="63">
        <v>1235</v>
      </c>
      <c r="E39" s="55">
        <v>125</v>
      </c>
      <c r="F39" s="56"/>
      <c r="G39" s="55">
        <f>E39*D39</f>
        <v>154375</v>
      </c>
      <c r="H39" s="56"/>
      <c r="I39" s="57">
        <f>G39</f>
        <v>154375</v>
      </c>
    </row>
    <row r="40" spans="1:9" s="27" customFormat="1" ht="15.75">
      <c r="A40" s="54" t="s">
        <v>17</v>
      </c>
      <c r="B40" s="52" t="s">
        <v>123</v>
      </c>
      <c r="C40" s="53" t="s">
        <v>129</v>
      </c>
      <c r="D40" s="63">
        <v>1900</v>
      </c>
      <c r="E40" s="55">
        <v>39</v>
      </c>
      <c r="F40" s="56"/>
      <c r="G40" s="55">
        <f aca="true" t="shared" si="4" ref="G40:G54">E40*D40</f>
        <v>74100</v>
      </c>
      <c r="H40" s="56"/>
      <c r="I40" s="57">
        <f aca="true" t="shared" si="5" ref="I40:I54">G40</f>
        <v>74100</v>
      </c>
    </row>
    <row r="41" spans="1:9" s="27" customFormat="1" ht="15.75">
      <c r="A41" s="54" t="s">
        <v>18</v>
      </c>
      <c r="B41" s="52" t="s">
        <v>122</v>
      </c>
      <c r="C41" s="53" t="s">
        <v>14</v>
      </c>
      <c r="D41" s="63">
        <v>11</v>
      </c>
      <c r="E41" s="55">
        <v>111</v>
      </c>
      <c r="F41" s="56"/>
      <c r="G41" s="55">
        <f t="shared" si="4"/>
        <v>1221</v>
      </c>
      <c r="H41" s="56"/>
      <c r="I41" s="57">
        <f t="shared" si="5"/>
        <v>1221</v>
      </c>
    </row>
    <row r="42" spans="1:9" s="27" customFormat="1" ht="15.75">
      <c r="A42" s="54" t="s">
        <v>19</v>
      </c>
      <c r="B42" s="52" t="s">
        <v>121</v>
      </c>
      <c r="C42" s="53" t="s">
        <v>14</v>
      </c>
      <c r="D42" s="63">
        <v>17</v>
      </c>
      <c r="E42" s="55">
        <v>200</v>
      </c>
      <c r="F42" s="56"/>
      <c r="G42" s="55">
        <f t="shared" si="4"/>
        <v>3400</v>
      </c>
      <c r="H42" s="56"/>
      <c r="I42" s="57">
        <f t="shared" si="5"/>
        <v>3400</v>
      </c>
    </row>
    <row r="43" spans="1:9" s="27" customFormat="1" ht="15.75">
      <c r="A43" s="54" t="s">
        <v>41</v>
      </c>
      <c r="B43" s="52" t="s">
        <v>126</v>
      </c>
      <c r="C43" s="53" t="s">
        <v>129</v>
      </c>
      <c r="D43" s="63">
        <v>42</v>
      </c>
      <c r="E43" s="55">
        <v>250</v>
      </c>
      <c r="F43" s="56"/>
      <c r="G43" s="55">
        <f t="shared" si="4"/>
        <v>10500</v>
      </c>
      <c r="H43" s="56"/>
      <c r="I43" s="57">
        <f t="shared" si="5"/>
        <v>10500</v>
      </c>
    </row>
    <row r="44" spans="1:9" s="27" customFormat="1" ht="31.5">
      <c r="A44" s="54" t="s">
        <v>44</v>
      </c>
      <c r="B44" s="52" t="s">
        <v>124</v>
      </c>
      <c r="C44" s="53" t="s">
        <v>129</v>
      </c>
      <c r="D44" s="63">
        <v>1900</v>
      </c>
      <c r="E44" s="55">
        <v>90</v>
      </c>
      <c r="F44" s="56"/>
      <c r="G44" s="55">
        <f t="shared" si="4"/>
        <v>171000</v>
      </c>
      <c r="H44" s="56"/>
      <c r="I44" s="57">
        <f t="shared" si="5"/>
        <v>171000</v>
      </c>
    </row>
    <row r="45" spans="1:9" s="27" customFormat="1" ht="15.75">
      <c r="A45" s="54" t="s">
        <v>45</v>
      </c>
      <c r="B45" s="52" t="s">
        <v>120</v>
      </c>
      <c r="C45" s="53" t="s">
        <v>14</v>
      </c>
      <c r="D45" s="63">
        <v>316</v>
      </c>
      <c r="E45" s="55">
        <v>200</v>
      </c>
      <c r="F45" s="56"/>
      <c r="G45" s="55">
        <f t="shared" si="4"/>
        <v>63200</v>
      </c>
      <c r="H45" s="56"/>
      <c r="I45" s="57">
        <f t="shared" si="5"/>
        <v>63200</v>
      </c>
    </row>
    <row r="46" spans="1:9" s="27" customFormat="1" ht="31.5">
      <c r="A46" s="54" t="s">
        <v>46</v>
      </c>
      <c r="B46" s="52" t="s">
        <v>119</v>
      </c>
      <c r="C46" s="53" t="s">
        <v>14</v>
      </c>
      <c r="D46" s="63">
        <v>27</v>
      </c>
      <c r="E46" s="55">
        <v>2300</v>
      </c>
      <c r="F46" s="56"/>
      <c r="G46" s="55">
        <f t="shared" si="4"/>
        <v>62100</v>
      </c>
      <c r="H46" s="56"/>
      <c r="I46" s="57">
        <f t="shared" si="5"/>
        <v>62100</v>
      </c>
    </row>
    <row r="47" spans="1:9" s="27" customFormat="1" ht="15.75">
      <c r="A47" s="54" t="s">
        <v>47</v>
      </c>
      <c r="B47" s="52" t="s">
        <v>118</v>
      </c>
      <c r="C47" s="53" t="s">
        <v>14</v>
      </c>
      <c r="D47" s="63">
        <v>68</v>
      </c>
      <c r="E47" s="55">
        <v>170</v>
      </c>
      <c r="F47" s="56"/>
      <c r="G47" s="55">
        <f t="shared" si="4"/>
        <v>11560</v>
      </c>
      <c r="H47" s="56"/>
      <c r="I47" s="57">
        <f t="shared" si="5"/>
        <v>11560</v>
      </c>
    </row>
    <row r="48" spans="1:9" s="27" customFormat="1" ht="31.5">
      <c r="A48" s="54" t="s">
        <v>48</v>
      </c>
      <c r="B48" s="52" t="s">
        <v>117</v>
      </c>
      <c r="C48" s="53" t="s">
        <v>14</v>
      </c>
      <c r="D48" s="63">
        <v>5</v>
      </c>
      <c r="E48" s="55">
        <v>550</v>
      </c>
      <c r="F48" s="56"/>
      <c r="G48" s="55">
        <f t="shared" si="4"/>
        <v>2750</v>
      </c>
      <c r="H48" s="56"/>
      <c r="I48" s="57">
        <f t="shared" si="5"/>
        <v>2750</v>
      </c>
    </row>
    <row r="49" spans="1:9" s="27" customFormat="1" ht="31.5">
      <c r="A49" s="54" t="s">
        <v>49</v>
      </c>
      <c r="B49" s="52" t="s">
        <v>116</v>
      </c>
      <c r="C49" s="53" t="s">
        <v>14</v>
      </c>
      <c r="D49" s="63">
        <v>8</v>
      </c>
      <c r="E49" s="55">
        <v>640</v>
      </c>
      <c r="F49" s="56"/>
      <c r="G49" s="55">
        <f t="shared" si="4"/>
        <v>5120</v>
      </c>
      <c r="H49" s="56"/>
      <c r="I49" s="57">
        <f t="shared" si="5"/>
        <v>5120</v>
      </c>
    </row>
    <row r="50" spans="1:9" s="27" customFormat="1" ht="31.5">
      <c r="A50" s="54" t="s">
        <v>50</v>
      </c>
      <c r="B50" s="52" t="s">
        <v>115</v>
      </c>
      <c r="C50" s="53" t="s">
        <v>14</v>
      </c>
      <c r="D50" s="63">
        <v>111</v>
      </c>
      <c r="E50" s="55">
        <v>450</v>
      </c>
      <c r="F50" s="56"/>
      <c r="G50" s="55">
        <f t="shared" si="4"/>
        <v>49950</v>
      </c>
      <c r="H50" s="56"/>
      <c r="I50" s="57">
        <f t="shared" si="5"/>
        <v>49950</v>
      </c>
    </row>
    <row r="51" spans="1:9" s="27" customFormat="1" ht="15.75">
      <c r="A51" s="54" t="s">
        <v>82</v>
      </c>
      <c r="B51" s="52" t="s">
        <v>114</v>
      </c>
      <c r="C51" s="53" t="s">
        <v>128</v>
      </c>
      <c r="D51" s="63">
        <v>100</v>
      </c>
      <c r="E51" s="55">
        <v>70</v>
      </c>
      <c r="F51" s="56"/>
      <c r="G51" s="55">
        <f t="shared" si="4"/>
        <v>7000</v>
      </c>
      <c r="H51" s="56"/>
      <c r="I51" s="57">
        <f t="shared" si="5"/>
        <v>7000</v>
      </c>
    </row>
    <row r="52" spans="1:9" s="27" customFormat="1" ht="15.75">
      <c r="A52" s="54" t="s">
        <v>83</v>
      </c>
      <c r="B52" s="52" t="s">
        <v>113</v>
      </c>
      <c r="C52" s="53" t="s">
        <v>14</v>
      </c>
      <c r="D52" s="63">
        <v>1</v>
      </c>
      <c r="E52" s="55">
        <v>110000</v>
      </c>
      <c r="F52" s="56"/>
      <c r="G52" s="55">
        <f t="shared" si="4"/>
        <v>110000</v>
      </c>
      <c r="H52" s="56"/>
      <c r="I52" s="57">
        <f t="shared" si="5"/>
        <v>110000</v>
      </c>
    </row>
    <row r="53" spans="1:9" s="27" customFormat="1" ht="15.75">
      <c r="A53" s="54" t="s">
        <v>84</v>
      </c>
      <c r="B53" s="52" t="s">
        <v>112</v>
      </c>
      <c r="C53" s="53" t="s">
        <v>14</v>
      </c>
      <c r="D53" s="63">
        <v>1</v>
      </c>
      <c r="E53" s="55">
        <v>125000</v>
      </c>
      <c r="F53" s="56"/>
      <c r="G53" s="55">
        <f t="shared" si="4"/>
        <v>125000</v>
      </c>
      <c r="H53" s="56"/>
      <c r="I53" s="57">
        <f t="shared" si="5"/>
        <v>125000</v>
      </c>
    </row>
    <row r="54" spans="1:9" s="27" customFormat="1" ht="15.75">
      <c r="A54" s="54" t="s">
        <v>85</v>
      </c>
      <c r="B54" s="52" t="s">
        <v>111</v>
      </c>
      <c r="C54" s="53" t="s">
        <v>14</v>
      </c>
      <c r="D54" s="63">
        <v>1</v>
      </c>
      <c r="E54" s="55">
        <v>17000</v>
      </c>
      <c r="F54" s="56"/>
      <c r="G54" s="55">
        <f t="shared" si="4"/>
        <v>17000</v>
      </c>
      <c r="H54" s="56"/>
      <c r="I54" s="57">
        <f t="shared" si="5"/>
        <v>17000</v>
      </c>
    </row>
    <row r="55" spans="1:11" s="62" customFormat="1" ht="15.75">
      <c r="A55" s="65" t="s">
        <v>25</v>
      </c>
      <c r="B55" s="66" t="s">
        <v>110</v>
      </c>
      <c r="C55" s="67" t="s">
        <v>14</v>
      </c>
      <c r="D55" s="56">
        <v>45</v>
      </c>
      <c r="E55" s="55"/>
      <c r="F55" s="56">
        <v>190</v>
      </c>
      <c r="G55" s="55"/>
      <c r="H55" s="56">
        <f>F55*D55</f>
        <v>8550</v>
      </c>
      <c r="I55" s="64">
        <f>H55</f>
        <v>8550</v>
      </c>
      <c r="J55" s="27"/>
      <c r="K55" s="27"/>
    </row>
    <row r="56" spans="1:11" s="62" customFormat="1" ht="15.75">
      <c r="A56" s="65" t="s">
        <v>26</v>
      </c>
      <c r="B56" s="66" t="s">
        <v>109</v>
      </c>
      <c r="C56" s="67" t="s">
        <v>14</v>
      </c>
      <c r="D56" s="56">
        <v>21</v>
      </c>
      <c r="E56" s="55"/>
      <c r="F56" s="56">
        <v>63</v>
      </c>
      <c r="G56" s="55"/>
      <c r="H56" s="56">
        <f aca="true" t="shared" si="6" ref="H56:H79">F56*D56</f>
        <v>1323</v>
      </c>
      <c r="I56" s="64">
        <f aca="true" t="shared" si="7" ref="I56:I79">H56</f>
        <v>1323</v>
      </c>
      <c r="J56" s="27"/>
      <c r="K56" s="27"/>
    </row>
    <row r="57" spans="1:11" s="62" customFormat="1" ht="15.75">
      <c r="A57" s="65" t="s">
        <v>27</v>
      </c>
      <c r="B57" s="66" t="s">
        <v>108</v>
      </c>
      <c r="C57" s="67" t="s">
        <v>14</v>
      </c>
      <c r="D57" s="56">
        <v>7</v>
      </c>
      <c r="E57" s="55"/>
      <c r="F57" s="56">
        <v>190</v>
      </c>
      <c r="G57" s="55"/>
      <c r="H57" s="56">
        <f t="shared" si="6"/>
        <v>1330</v>
      </c>
      <c r="I57" s="64">
        <f t="shared" si="7"/>
        <v>1330</v>
      </c>
      <c r="J57" s="27"/>
      <c r="K57" s="27"/>
    </row>
    <row r="58" spans="1:11" s="62" customFormat="1" ht="15.75">
      <c r="A58" s="65" t="s">
        <v>28</v>
      </c>
      <c r="B58" s="66" t="s">
        <v>107</v>
      </c>
      <c r="C58" s="67" t="s">
        <v>14</v>
      </c>
      <c r="D58" s="56">
        <v>1</v>
      </c>
      <c r="E58" s="55"/>
      <c r="F58" s="56">
        <v>201.99</v>
      </c>
      <c r="G58" s="55"/>
      <c r="H58" s="56">
        <f t="shared" si="6"/>
        <v>201.99</v>
      </c>
      <c r="I58" s="64">
        <f t="shared" si="7"/>
        <v>201.99</v>
      </c>
      <c r="J58" s="27"/>
      <c r="K58" s="27"/>
    </row>
    <row r="59" spans="1:11" s="62" customFormat="1" ht="15.75">
      <c r="A59" s="65" t="s">
        <v>29</v>
      </c>
      <c r="B59" s="66" t="s">
        <v>106</v>
      </c>
      <c r="C59" s="67" t="s">
        <v>14</v>
      </c>
      <c r="D59" s="56">
        <v>45</v>
      </c>
      <c r="E59" s="55"/>
      <c r="F59" s="56">
        <v>69</v>
      </c>
      <c r="G59" s="55"/>
      <c r="H59" s="56">
        <f t="shared" si="6"/>
        <v>3105</v>
      </c>
      <c r="I59" s="64">
        <f t="shared" si="7"/>
        <v>3105</v>
      </c>
      <c r="J59" s="27"/>
      <c r="K59" s="27"/>
    </row>
    <row r="60" spans="1:11" s="62" customFormat="1" ht="15.75">
      <c r="A60" s="65" t="s">
        <v>31</v>
      </c>
      <c r="B60" s="66" t="s">
        <v>105</v>
      </c>
      <c r="C60" s="67" t="s">
        <v>14</v>
      </c>
      <c r="D60" s="56">
        <v>130</v>
      </c>
      <c r="E60" s="55"/>
      <c r="F60" s="56">
        <v>360</v>
      </c>
      <c r="G60" s="55"/>
      <c r="H60" s="56">
        <f t="shared" si="6"/>
        <v>46800</v>
      </c>
      <c r="I60" s="64">
        <f t="shared" si="7"/>
        <v>46800</v>
      </c>
      <c r="J60" s="27"/>
      <c r="K60" s="27"/>
    </row>
    <row r="61" spans="1:11" s="62" customFormat="1" ht="31.5">
      <c r="A61" s="65" t="s">
        <v>32</v>
      </c>
      <c r="B61" s="66" t="s">
        <v>104</v>
      </c>
      <c r="C61" s="67" t="s">
        <v>14</v>
      </c>
      <c r="D61" s="56">
        <v>22</v>
      </c>
      <c r="E61" s="55"/>
      <c r="F61" s="56">
        <v>746</v>
      </c>
      <c r="G61" s="55"/>
      <c r="H61" s="56">
        <f t="shared" si="6"/>
        <v>16412</v>
      </c>
      <c r="I61" s="64">
        <f t="shared" si="7"/>
        <v>16412</v>
      </c>
      <c r="J61" s="27"/>
      <c r="K61" s="27"/>
    </row>
    <row r="62" spans="1:11" s="62" customFormat="1" ht="31.5">
      <c r="A62" s="65" t="s">
        <v>33</v>
      </c>
      <c r="B62" s="66" t="s">
        <v>103</v>
      </c>
      <c r="C62" s="67" t="s">
        <v>14</v>
      </c>
      <c r="D62" s="56">
        <v>27</v>
      </c>
      <c r="E62" s="55"/>
      <c r="F62" s="56">
        <v>4230</v>
      </c>
      <c r="G62" s="55"/>
      <c r="H62" s="56">
        <f t="shared" si="6"/>
        <v>114210</v>
      </c>
      <c r="I62" s="64">
        <f t="shared" si="7"/>
        <v>114210</v>
      </c>
      <c r="J62" s="27"/>
      <c r="K62" s="27"/>
    </row>
    <row r="63" spans="1:11" s="62" customFormat="1" ht="47.25">
      <c r="A63" s="65" t="s">
        <v>130</v>
      </c>
      <c r="B63" s="66" t="s">
        <v>102</v>
      </c>
      <c r="C63" s="67" t="s">
        <v>14</v>
      </c>
      <c r="D63" s="56">
        <v>27</v>
      </c>
      <c r="E63" s="55"/>
      <c r="F63" s="56">
        <v>1860</v>
      </c>
      <c r="G63" s="55"/>
      <c r="H63" s="56">
        <f t="shared" si="6"/>
        <v>50220</v>
      </c>
      <c r="I63" s="64">
        <f t="shared" si="7"/>
        <v>50220</v>
      </c>
      <c r="J63" s="27"/>
      <c r="K63" s="27"/>
    </row>
    <row r="64" spans="1:11" s="62" customFormat="1" ht="31.5">
      <c r="A64" s="65" t="s">
        <v>131</v>
      </c>
      <c r="B64" s="66" t="s">
        <v>101</v>
      </c>
      <c r="C64" s="67" t="s">
        <v>14</v>
      </c>
      <c r="D64" s="56">
        <v>2</v>
      </c>
      <c r="E64" s="55"/>
      <c r="F64" s="56">
        <v>13</v>
      </c>
      <c r="G64" s="55"/>
      <c r="H64" s="56">
        <f t="shared" si="6"/>
        <v>26</v>
      </c>
      <c r="I64" s="64">
        <f t="shared" si="7"/>
        <v>26</v>
      </c>
      <c r="J64" s="27"/>
      <c r="K64" s="27"/>
    </row>
    <row r="65" spans="1:11" s="62" customFormat="1" ht="34.5" customHeight="1">
      <c r="A65" s="65" t="s">
        <v>132</v>
      </c>
      <c r="B65" s="66" t="s">
        <v>100</v>
      </c>
      <c r="C65" s="67" t="s">
        <v>14</v>
      </c>
      <c r="D65" s="56">
        <v>32</v>
      </c>
      <c r="E65" s="55"/>
      <c r="F65" s="56">
        <v>18</v>
      </c>
      <c r="G65" s="55"/>
      <c r="H65" s="56">
        <f t="shared" si="6"/>
        <v>576</v>
      </c>
      <c r="I65" s="64">
        <f t="shared" si="7"/>
        <v>576</v>
      </c>
      <c r="J65" s="27"/>
      <c r="K65" s="27"/>
    </row>
    <row r="66" spans="1:11" s="62" customFormat="1" ht="15.75">
      <c r="A66" s="65" t="s">
        <v>133</v>
      </c>
      <c r="B66" s="66" t="s">
        <v>99</v>
      </c>
      <c r="C66" s="67" t="s">
        <v>14</v>
      </c>
      <c r="D66" s="56">
        <v>150</v>
      </c>
      <c r="E66" s="55"/>
      <c r="F66" s="56">
        <v>63</v>
      </c>
      <c r="G66" s="55"/>
      <c r="H66" s="56">
        <f t="shared" si="6"/>
        <v>9450</v>
      </c>
      <c r="I66" s="64">
        <f t="shared" si="7"/>
        <v>9450</v>
      </c>
      <c r="J66" s="27"/>
      <c r="K66" s="27"/>
    </row>
    <row r="67" spans="1:11" s="62" customFormat="1" ht="31.5">
      <c r="A67" s="65" t="s">
        <v>134</v>
      </c>
      <c r="B67" s="66" t="s">
        <v>98</v>
      </c>
      <c r="C67" s="67" t="s">
        <v>14</v>
      </c>
      <c r="D67" s="56">
        <v>5</v>
      </c>
      <c r="E67" s="55"/>
      <c r="F67" s="56">
        <v>675</v>
      </c>
      <c r="G67" s="55"/>
      <c r="H67" s="56">
        <f t="shared" si="6"/>
        <v>3375</v>
      </c>
      <c r="I67" s="64">
        <f t="shared" si="7"/>
        <v>3375</v>
      </c>
      <c r="J67" s="27"/>
      <c r="K67" s="27"/>
    </row>
    <row r="68" spans="1:11" s="62" customFormat="1" ht="31.5">
      <c r="A68" s="65" t="s">
        <v>135</v>
      </c>
      <c r="B68" s="66" t="s">
        <v>97</v>
      </c>
      <c r="C68" s="67" t="s">
        <v>14</v>
      </c>
      <c r="D68" s="56">
        <v>8</v>
      </c>
      <c r="E68" s="55"/>
      <c r="F68" s="56">
        <v>470</v>
      </c>
      <c r="G68" s="55"/>
      <c r="H68" s="56">
        <f t="shared" si="6"/>
        <v>3760</v>
      </c>
      <c r="I68" s="64">
        <f t="shared" si="7"/>
        <v>3760</v>
      </c>
      <c r="J68" s="27"/>
      <c r="K68" s="27"/>
    </row>
    <row r="69" spans="1:11" s="62" customFormat="1" ht="47.25">
      <c r="A69" s="65" t="s">
        <v>136</v>
      </c>
      <c r="B69" s="66" t="s">
        <v>96</v>
      </c>
      <c r="C69" s="67" t="s">
        <v>14</v>
      </c>
      <c r="D69" s="56">
        <v>111</v>
      </c>
      <c r="E69" s="55"/>
      <c r="F69" s="56">
        <v>1167</v>
      </c>
      <c r="G69" s="55"/>
      <c r="H69" s="56">
        <f t="shared" si="6"/>
        <v>129537</v>
      </c>
      <c r="I69" s="64">
        <f t="shared" si="7"/>
        <v>129537</v>
      </c>
      <c r="J69" s="27"/>
      <c r="K69" s="27"/>
    </row>
    <row r="70" spans="1:11" s="62" customFormat="1" ht="31.5">
      <c r="A70" s="65" t="s">
        <v>137</v>
      </c>
      <c r="B70" s="66" t="s">
        <v>95</v>
      </c>
      <c r="C70" s="67" t="s">
        <v>14</v>
      </c>
      <c r="D70" s="56">
        <v>16</v>
      </c>
      <c r="E70" s="55"/>
      <c r="F70" s="56">
        <v>134</v>
      </c>
      <c r="G70" s="55"/>
      <c r="H70" s="56">
        <f t="shared" si="6"/>
        <v>2144</v>
      </c>
      <c r="I70" s="64">
        <f t="shared" si="7"/>
        <v>2144</v>
      </c>
      <c r="J70" s="27"/>
      <c r="K70" s="27"/>
    </row>
    <row r="71" spans="1:11" s="62" customFormat="1" ht="31.5">
      <c r="A71" s="65" t="s">
        <v>138</v>
      </c>
      <c r="B71" s="66" t="s">
        <v>94</v>
      </c>
      <c r="C71" s="67" t="s">
        <v>14</v>
      </c>
      <c r="D71" s="56">
        <v>444</v>
      </c>
      <c r="E71" s="55"/>
      <c r="F71" s="56">
        <v>247</v>
      </c>
      <c r="G71" s="55"/>
      <c r="H71" s="56">
        <f t="shared" si="6"/>
        <v>109668</v>
      </c>
      <c r="I71" s="64">
        <f t="shared" si="7"/>
        <v>109668</v>
      </c>
      <c r="J71" s="27"/>
      <c r="K71" s="27"/>
    </row>
    <row r="72" spans="1:11" s="62" customFormat="1" ht="15.75">
      <c r="A72" s="65" t="s">
        <v>139</v>
      </c>
      <c r="B72" s="66" t="s">
        <v>93</v>
      </c>
      <c r="C72" s="67" t="s">
        <v>14</v>
      </c>
      <c r="D72" s="56">
        <v>90</v>
      </c>
      <c r="E72" s="55"/>
      <c r="F72" s="56">
        <v>40</v>
      </c>
      <c r="G72" s="55"/>
      <c r="H72" s="56">
        <f t="shared" si="6"/>
        <v>3600</v>
      </c>
      <c r="I72" s="64">
        <f t="shared" si="7"/>
        <v>3600</v>
      </c>
      <c r="J72" s="27"/>
      <c r="K72" s="27"/>
    </row>
    <row r="73" spans="1:11" s="62" customFormat="1" ht="15.75">
      <c r="A73" s="65" t="s">
        <v>140</v>
      </c>
      <c r="B73" s="66" t="s">
        <v>92</v>
      </c>
      <c r="C73" s="67" t="s">
        <v>14</v>
      </c>
      <c r="D73" s="56">
        <v>5</v>
      </c>
      <c r="E73" s="55"/>
      <c r="F73" s="56">
        <v>510</v>
      </c>
      <c r="G73" s="55"/>
      <c r="H73" s="56">
        <f t="shared" si="6"/>
        <v>2550</v>
      </c>
      <c r="I73" s="64">
        <f t="shared" si="7"/>
        <v>2550</v>
      </c>
      <c r="J73" s="27"/>
      <c r="K73" s="27"/>
    </row>
    <row r="74" spans="1:11" s="62" customFormat="1" ht="15.75">
      <c r="A74" s="65" t="s">
        <v>141</v>
      </c>
      <c r="B74" s="66" t="s">
        <v>91</v>
      </c>
      <c r="C74" s="67" t="s">
        <v>14</v>
      </c>
      <c r="D74" s="56">
        <v>3</v>
      </c>
      <c r="E74" s="55"/>
      <c r="F74" s="56">
        <v>120</v>
      </c>
      <c r="G74" s="55"/>
      <c r="H74" s="56">
        <f t="shared" si="6"/>
        <v>360</v>
      </c>
      <c r="I74" s="64">
        <f t="shared" si="7"/>
        <v>360</v>
      </c>
      <c r="J74" s="27"/>
      <c r="K74" s="27"/>
    </row>
    <row r="75" spans="1:11" s="62" customFormat="1" ht="15.75">
      <c r="A75" s="65" t="s">
        <v>142</v>
      </c>
      <c r="B75" s="66" t="s">
        <v>90</v>
      </c>
      <c r="C75" s="67" t="s">
        <v>14</v>
      </c>
      <c r="D75" s="56">
        <v>3</v>
      </c>
      <c r="E75" s="55"/>
      <c r="F75" s="56">
        <v>120</v>
      </c>
      <c r="G75" s="55"/>
      <c r="H75" s="56">
        <f t="shared" si="6"/>
        <v>360</v>
      </c>
      <c r="I75" s="64">
        <f t="shared" si="7"/>
        <v>360</v>
      </c>
      <c r="J75" s="27"/>
      <c r="K75" s="27"/>
    </row>
    <row r="76" spans="1:11" s="62" customFormat="1" ht="15.75">
      <c r="A76" s="65" t="s">
        <v>143</v>
      </c>
      <c r="B76" s="66" t="s">
        <v>89</v>
      </c>
      <c r="C76" s="67" t="s">
        <v>14</v>
      </c>
      <c r="D76" s="56">
        <v>9</v>
      </c>
      <c r="E76" s="55"/>
      <c r="F76" s="56">
        <v>36</v>
      </c>
      <c r="G76" s="55"/>
      <c r="H76" s="56">
        <f t="shared" si="6"/>
        <v>324</v>
      </c>
      <c r="I76" s="64">
        <f t="shared" si="7"/>
        <v>324</v>
      </c>
      <c r="J76" s="27"/>
      <c r="K76" s="27"/>
    </row>
    <row r="77" spans="1:11" s="62" customFormat="1" ht="15.75">
      <c r="A77" s="65" t="s">
        <v>144</v>
      </c>
      <c r="B77" s="66" t="s">
        <v>88</v>
      </c>
      <c r="C77" s="67" t="s">
        <v>14</v>
      </c>
      <c r="D77" s="56">
        <v>3</v>
      </c>
      <c r="E77" s="55"/>
      <c r="F77" s="56">
        <v>923</v>
      </c>
      <c r="G77" s="55"/>
      <c r="H77" s="56">
        <f t="shared" si="6"/>
        <v>2769</v>
      </c>
      <c r="I77" s="64">
        <f t="shared" si="7"/>
        <v>2769</v>
      </c>
      <c r="J77" s="27"/>
      <c r="K77" s="27"/>
    </row>
    <row r="78" spans="1:11" s="62" customFormat="1" ht="15.75">
      <c r="A78" s="65" t="s">
        <v>145</v>
      </c>
      <c r="B78" s="66" t="s">
        <v>87</v>
      </c>
      <c r="C78" s="67" t="s">
        <v>14</v>
      </c>
      <c r="D78" s="56">
        <v>30</v>
      </c>
      <c r="E78" s="55"/>
      <c r="F78" s="56">
        <v>45</v>
      </c>
      <c r="G78" s="55"/>
      <c r="H78" s="56">
        <f t="shared" si="6"/>
        <v>1350</v>
      </c>
      <c r="I78" s="64">
        <f t="shared" si="7"/>
        <v>1350</v>
      </c>
      <c r="J78" s="27"/>
      <c r="K78" s="27"/>
    </row>
    <row r="79" spans="1:11" s="62" customFormat="1" ht="16.5" thickBot="1">
      <c r="A79" s="79" t="s">
        <v>146</v>
      </c>
      <c r="B79" s="80" t="s">
        <v>86</v>
      </c>
      <c r="C79" s="81" t="s">
        <v>14</v>
      </c>
      <c r="D79" s="82">
        <v>3</v>
      </c>
      <c r="E79" s="83"/>
      <c r="F79" s="82">
        <v>65</v>
      </c>
      <c r="G79" s="84"/>
      <c r="H79" s="85">
        <f t="shared" si="6"/>
        <v>195</v>
      </c>
      <c r="I79" s="86">
        <f t="shared" si="7"/>
        <v>195</v>
      </c>
      <c r="J79" s="27"/>
      <c r="K79" s="27"/>
    </row>
    <row r="80" spans="1:11" ht="16.5" thickBot="1">
      <c r="A80" s="112" t="s">
        <v>15</v>
      </c>
      <c r="B80" s="112"/>
      <c r="C80" s="40"/>
      <c r="D80" s="18"/>
      <c r="E80" s="19"/>
      <c r="F80" s="19"/>
      <c r="G80" s="42">
        <f>SUM(G38:G79)</f>
        <v>874702</v>
      </c>
      <c r="H80" s="42">
        <f>SUM(H38:H79)</f>
        <v>512195.99</v>
      </c>
      <c r="I80" s="77">
        <f>SUM(I38:I79)</f>
        <v>1386897.99</v>
      </c>
      <c r="J80" s="27"/>
      <c r="K80" s="27"/>
    </row>
    <row r="81" spans="1:11" ht="10.5" customHeight="1">
      <c r="A81" s="43"/>
      <c r="B81" s="72"/>
      <c r="C81" s="40"/>
      <c r="D81" s="18"/>
      <c r="E81" s="19"/>
      <c r="F81" s="19"/>
      <c r="G81" s="20"/>
      <c r="H81" s="20"/>
      <c r="I81" s="20"/>
      <c r="J81" s="27"/>
      <c r="K81" s="27"/>
    </row>
    <row r="82" spans="1:11" ht="15.75">
      <c r="A82" s="40">
        <v>3</v>
      </c>
      <c r="B82" s="49" t="s">
        <v>147</v>
      </c>
      <c r="C82" s="50"/>
      <c r="D82" s="51"/>
      <c r="E82" s="51"/>
      <c r="F82" s="51"/>
      <c r="G82" s="51"/>
      <c r="H82" s="51"/>
      <c r="I82" s="51"/>
      <c r="J82" s="27"/>
      <c r="K82" s="27"/>
    </row>
    <row r="83" spans="1:11" s="62" customFormat="1" ht="47.25">
      <c r="A83" s="105" t="s">
        <v>12</v>
      </c>
      <c r="B83" s="106" t="s">
        <v>163</v>
      </c>
      <c r="C83" s="107" t="s">
        <v>129</v>
      </c>
      <c r="D83" s="58">
        <v>100</v>
      </c>
      <c r="E83" s="59"/>
      <c r="F83" s="58">
        <v>11</v>
      </c>
      <c r="G83" s="59"/>
      <c r="H83" s="58">
        <f aca="true" t="shared" si="8" ref="H83:H99">F83*D83</f>
        <v>1100</v>
      </c>
      <c r="I83" s="108">
        <f aca="true" t="shared" si="9" ref="I83:I99">H83</f>
        <v>1100</v>
      </c>
      <c r="J83" s="27"/>
      <c r="K83" s="27"/>
    </row>
    <row r="84" spans="1:11" s="62" customFormat="1" ht="63">
      <c r="A84" s="65" t="s">
        <v>13</v>
      </c>
      <c r="B84" s="66" t="s">
        <v>162</v>
      </c>
      <c r="C84" s="67" t="s">
        <v>129</v>
      </c>
      <c r="D84" s="56">
        <v>70</v>
      </c>
      <c r="E84" s="55"/>
      <c r="F84" s="56">
        <v>14</v>
      </c>
      <c r="G84" s="55"/>
      <c r="H84" s="56">
        <f t="shared" si="8"/>
        <v>980</v>
      </c>
      <c r="I84" s="64">
        <f t="shared" si="9"/>
        <v>980</v>
      </c>
      <c r="J84" s="27"/>
      <c r="K84" s="27"/>
    </row>
    <row r="85" spans="1:11" s="62" customFormat="1" ht="63">
      <c r="A85" s="65" t="s">
        <v>17</v>
      </c>
      <c r="B85" s="66" t="s">
        <v>161</v>
      </c>
      <c r="C85" s="67" t="s">
        <v>129</v>
      </c>
      <c r="D85" s="56">
        <v>900</v>
      </c>
      <c r="E85" s="55"/>
      <c r="F85" s="56">
        <v>19</v>
      </c>
      <c r="G85" s="55"/>
      <c r="H85" s="56">
        <f t="shared" si="8"/>
        <v>17100</v>
      </c>
      <c r="I85" s="64">
        <f t="shared" si="9"/>
        <v>17100</v>
      </c>
      <c r="J85" s="27"/>
      <c r="K85" s="27"/>
    </row>
    <row r="86" spans="1:11" s="62" customFormat="1" ht="63">
      <c r="A86" s="65" t="s">
        <v>18</v>
      </c>
      <c r="B86" s="66" t="s">
        <v>160</v>
      </c>
      <c r="C86" s="67" t="s">
        <v>129</v>
      </c>
      <c r="D86" s="56">
        <v>1885</v>
      </c>
      <c r="E86" s="55"/>
      <c r="F86" s="56">
        <v>30</v>
      </c>
      <c r="G86" s="55"/>
      <c r="H86" s="56">
        <f t="shared" si="8"/>
        <v>56550</v>
      </c>
      <c r="I86" s="64">
        <f t="shared" si="9"/>
        <v>56550</v>
      </c>
      <c r="J86" s="27"/>
      <c r="K86" s="27"/>
    </row>
    <row r="87" spans="1:11" s="62" customFormat="1" ht="63">
      <c r="A87" s="65" t="s">
        <v>19</v>
      </c>
      <c r="B87" s="66" t="s">
        <v>159</v>
      </c>
      <c r="C87" s="67" t="s">
        <v>129</v>
      </c>
      <c r="D87" s="56">
        <v>55</v>
      </c>
      <c r="E87" s="55"/>
      <c r="F87" s="56">
        <v>50</v>
      </c>
      <c r="G87" s="55"/>
      <c r="H87" s="56">
        <f t="shared" si="8"/>
        <v>2750</v>
      </c>
      <c r="I87" s="64">
        <f t="shared" si="9"/>
        <v>2750</v>
      </c>
      <c r="J87" s="27"/>
      <c r="K87" s="27"/>
    </row>
    <row r="88" spans="1:11" s="62" customFormat="1" ht="63">
      <c r="A88" s="65" t="s">
        <v>41</v>
      </c>
      <c r="B88" s="66" t="s">
        <v>158</v>
      </c>
      <c r="C88" s="67" t="s">
        <v>129</v>
      </c>
      <c r="D88" s="56">
        <v>40</v>
      </c>
      <c r="E88" s="55"/>
      <c r="F88" s="56">
        <v>28</v>
      </c>
      <c r="G88" s="55"/>
      <c r="H88" s="56">
        <f t="shared" si="8"/>
        <v>1120</v>
      </c>
      <c r="I88" s="64">
        <f t="shared" si="9"/>
        <v>1120</v>
      </c>
      <c r="J88" s="27"/>
      <c r="K88" s="27"/>
    </row>
    <row r="89" spans="1:11" s="62" customFormat="1" ht="15.75">
      <c r="A89" s="65" t="s">
        <v>44</v>
      </c>
      <c r="B89" s="66" t="s">
        <v>157</v>
      </c>
      <c r="C89" s="67" t="s">
        <v>129</v>
      </c>
      <c r="D89" s="56">
        <v>100</v>
      </c>
      <c r="E89" s="55"/>
      <c r="F89" s="56">
        <v>44</v>
      </c>
      <c r="G89" s="55"/>
      <c r="H89" s="56">
        <f t="shared" si="8"/>
        <v>4400</v>
      </c>
      <c r="I89" s="64">
        <f t="shared" si="9"/>
        <v>4400</v>
      </c>
      <c r="J89" s="27"/>
      <c r="K89" s="27"/>
    </row>
    <row r="90" spans="1:11" s="62" customFormat="1" ht="15.75">
      <c r="A90" s="65" t="s">
        <v>45</v>
      </c>
      <c r="B90" s="66" t="s">
        <v>156</v>
      </c>
      <c r="C90" s="67" t="s">
        <v>129</v>
      </c>
      <c r="D90" s="56">
        <v>4</v>
      </c>
      <c r="E90" s="55"/>
      <c r="F90" s="56">
        <v>120</v>
      </c>
      <c r="G90" s="55"/>
      <c r="H90" s="56">
        <f t="shared" si="8"/>
        <v>480</v>
      </c>
      <c r="I90" s="64">
        <f t="shared" si="9"/>
        <v>480</v>
      </c>
      <c r="J90" s="27"/>
      <c r="K90" s="27"/>
    </row>
    <row r="91" spans="1:11" s="62" customFormat="1" ht="78.75">
      <c r="A91" s="65" t="s">
        <v>46</v>
      </c>
      <c r="B91" s="66" t="s">
        <v>155</v>
      </c>
      <c r="C91" s="67" t="s">
        <v>129</v>
      </c>
      <c r="D91" s="56">
        <v>23</v>
      </c>
      <c r="E91" s="55"/>
      <c r="F91" s="56">
        <v>110</v>
      </c>
      <c r="G91" s="55"/>
      <c r="H91" s="56">
        <f t="shared" si="8"/>
        <v>2530</v>
      </c>
      <c r="I91" s="64">
        <f t="shared" si="9"/>
        <v>2530</v>
      </c>
      <c r="J91" s="27"/>
      <c r="K91" s="27"/>
    </row>
    <row r="92" spans="1:11" s="62" customFormat="1" ht="31.5">
      <c r="A92" s="65" t="s">
        <v>47</v>
      </c>
      <c r="B92" s="66" t="s">
        <v>154</v>
      </c>
      <c r="C92" s="67" t="s">
        <v>129</v>
      </c>
      <c r="D92" s="56">
        <v>1100</v>
      </c>
      <c r="E92" s="55"/>
      <c r="F92" s="56">
        <v>9</v>
      </c>
      <c r="G92" s="55"/>
      <c r="H92" s="56">
        <f t="shared" si="8"/>
        <v>9900</v>
      </c>
      <c r="I92" s="64">
        <f t="shared" si="9"/>
        <v>9900</v>
      </c>
      <c r="J92" s="27"/>
      <c r="K92" s="27"/>
    </row>
    <row r="93" spans="1:11" s="62" customFormat="1" ht="31.5">
      <c r="A93" s="65" t="s">
        <v>48</v>
      </c>
      <c r="B93" s="66" t="s">
        <v>153</v>
      </c>
      <c r="C93" s="67" t="s">
        <v>129</v>
      </c>
      <c r="D93" s="56">
        <v>800</v>
      </c>
      <c r="E93" s="55"/>
      <c r="F93" s="56">
        <v>11</v>
      </c>
      <c r="G93" s="55"/>
      <c r="H93" s="56">
        <f t="shared" si="8"/>
        <v>8800</v>
      </c>
      <c r="I93" s="64">
        <f t="shared" si="9"/>
        <v>8800</v>
      </c>
      <c r="J93" s="27"/>
      <c r="K93" s="27"/>
    </row>
    <row r="94" spans="1:11" s="62" customFormat="1" ht="15.75">
      <c r="A94" s="65" t="s">
        <v>49</v>
      </c>
      <c r="B94" s="66" t="s">
        <v>152</v>
      </c>
      <c r="C94" s="67" t="s">
        <v>129</v>
      </c>
      <c r="D94" s="56">
        <v>4</v>
      </c>
      <c r="E94" s="55"/>
      <c r="F94" s="56">
        <v>126.47</v>
      </c>
      <c r="G94" s="55"/>
      <c r="H94" s="56">
        <f t="shared" si="8"/>
        <v>505.88</v>
      </c>
      <c r="I94" s="64">
        <f t="shared" si="9"/>
        <v>505.88</v>
      </c>
      <c r="J94" s="27"/>
      <c r="K94" s="27"/>
    </row>
    <row r="95" spans="1:11" s="62" customFormat="1" ht="15.75">
      <c r="A95" s="65" t="s">
        <v>50</v>
      </c>
      <c r="B95" s="66" t="s">
        <v>151</v>
      </c>
      <c r="C95" s="67" t="s">
        <v>14</v>
      </c>
      <c r="D95" s="56">
        <v>1200</v>
      </c>
      <c r="E95" s="55"/>
      <c r="F95" s="56">
        <v>3</v>
      </c>
      <c r="G95" s="55"/>
      <c r="H95" s="56">
        <f t="shared" si="8"/>
        <v>3600</v>
      </c>
      <c r="I95" s="64">
        <f t="shared" si="9"/>
        <v>3600</v>
      </c>
      <c r="J95" s="27"/>
      <c r="K95" s="27"/>
    </row>
    <row r="96" spans="1:11" s="62" customFormat="1" ht="15.75">
      <c r="A96" s="65" t="s">
        <v>82</v>
      </c>
      <c r="B96" s="66" t="s">
        <v>150</v>
      </c>
      <c r="C96" s="67" t="s">
        <v>129</v>
      </c>
      <c r="D96" s="56">
        <v>30</v>
      </c>
      <c r="E96" s="55"/>
      <c r="F96" s="56">
        <v>166</v>
      </c>
      <c r="G96" s="55"/>
      <c r="H96" s="56">
        <f t="shared" si="8"/>
        <v>4980</v>
      </c>
      <c r="I96" s="64">
        <f t="shared" si="9"/>
        <v>4980</v>
      </c>
      <c r="J96" s="27"/>
      <c r="K96" s="27"/>
    </row>
    <row r="97" spans="1:11" s="62" customFormat="1" ht="15.75">
      <c r="A97" s="65" t="s">
        <v>83</v>
      </c>
      <c r="B97" s="66" t="s">
        <v>165</v>
      </c>
      <c r="C97" s="67" t="s">
        <v>129</v>
      </c>
      <c r="D97" s="56">
        <v>20</v>
      </c>
      <c r="E97" s="55"/>
      <c r="F97" s="56">
        <v>22</v>
      </c>
      <c r="G97" s="55"/>
      <c r="H97" s="56">
        <f t="shared" si="8"/>
        <v>440</v>
      </c>
      <c r="I97" s="64">
        <f t="shared" si="9"/>
        <v>440</v>
      </c>
      <c r="J97" s="27"/>
      <c r="K97" s="27"/>
    </row>
    <row r="98" spans="1:11" s="62" customFormat="1" ht="15.75">
      <c r="A98" s="65" t="s">
        <v>84</v>
      </c>
      <c r="B98" s="66" t="s">
        <v>149</v>
      </c>
      <c r="C98" s="67" t="s">
        <v>14</v>
      </c>
      <c r="D98" s="56">
        <v>20</v>
      </c>
      <c r="E98" s="55"/>
      <c r="F98" s="56">
        <v>40</v>
      </c>
      <c r="G98" s="55"/>
      <c r="H98" s="56">
        <f t="shared" si="8"/>
        <v>800</v>
      </c>
      <c r="I98" s="64">
        <f t="shared" si="9"/>
        <v>800</v>
      </c>
      <c r="J98" s="27"/>
      <c r="K98" s="27"/>
    </row>
    <row r="99" spans="1:11" s="62" customFormat="1" ht="16.5" thickBot="1">
      <c r="A99" s="79" t="s">
        <v>85</v>
      </c>
      <c r="B99" s="80" t="s">
        <v>148</v>
      </c>
      <c r="C99" s="81" t="s">
        <v>14</v>
      </c>
      <c r="D99" s="82">
        <v>1000</v>
      </c>
      <c r="E99" s="83"/>
      <c r="F99" s="82">
        <v>3.2</v>
      </c>
      <c r="G99" s="84"/>
      <c r="H99" s="85">
        <f t="shared" si="8"/>
        <v>3200</v>
      </c>
      <c r="I99" s="86">
        <f t="shared" si="9"/>
        <v>3200</v>
      </c>
      <c r="J99" s="27"/>
      <c r="K99" s="27"/>
    </row>
    <row r="100" spans="1:11" ht="16.5" thickBot="1">
      <c r="A100" s="112" t="s">
        <v>15</v>
      </c>
      <c r="B100" s="112"/>
      <c r="C100" s="40"/>
      <c r="D100" s="18"/>
      <c r="E100" s="19"/>
      <c r="F100" s="19"/>
      <c r="G100" s="42">
        <f>SUM(G83:G99)</f>
        <v>0</v>
      </c>
      <c r="H100" s="42">
        <f>SUM(H83:H99)</f>
        <v>119235.88</v>
      </c>
      <c r="I100" s="77">
        <f>SUM(I83:I99)</f>
        <v>119235.88</v>
      </c>
      <c r="J100" s="27"/>
      <c r="K100" s="27"/>
    </row>
    <row r="101" spans="1:11" ht="16.5" customHeight="1">
      <c r="A101" s="43"/>
      <c r="B101" s="72"/>
      <c r="C101" s="40"/>
      <c r="D101" s="18"/>
      <c r="E101" s="19"/>
      <c r="F101" s="19"/>
      <c r="G101" s="20"/>
      <c r="H101" s="20"/>
      <c r="I101" s="20"/>
      <c r="J101" s="27"/>
      <c r="K101" s="27"/>
    </row>
    <row r="102" spans="1:9" ht="15.75">
      <c r="A102" s="112" t="s">
        <v>37</v>
      </c>
      <c r="B102" s="112"/>
      <c r="C102" s="17"/>
      <c r="D102" s="18"/>
      <c r="E102" s="19"/>
      <c r="F102" s="19"/>
      <c r="G102" s="20"/>
      <c r="H102" s="20"/>
      <c r="I102" s="20">
        <f>I35+I80+I100</f>
        <v>1736563.87</v>
      </c>
    </row>
    <row r="103" spans="1:9" ht="16.5" customHeight="1">
      <c r="A103" s="43"/>
      <c r="B103" s="72"/>
      <c r="C103" s="17"/>
      <c r="D103" s="18"/>
      <c r="E103" s="19"/>
      <c r="F103" s="19"/>
      <c r="G103" s="20"/>
      <c r="H103" s="20"/>
      <c r="I103" s="20"/>
    </row>
    <row r="104" spans="1:10" s="92" customFormat="1" ht="15.75">
      <c r="A104" s="40">
        <v>4</v>
      </c>
      <c r="B104" s="88" t="s">
        <v>42</v>
      </c>
      <c r="C104" s="89"/>
      <c r="D104" s="90"/>
      <c r="E104" s="91"/>
      <c r="F104" s="91"/>
      <c r="G104" s="87" t="s">
        <v>34</v>
      </c>
      <c r="H104" s="20">
        <f>H35+H80+H100</f>
        <v>639481.87</v>
      </c>
      <c r="I104" s="20">
        <f>H104*0.05</f>
        <v>31974.093500000003</v>
      </c>
      <c r="J104" s="102"/>
    </row>
    <row r="105" spans="1:9" ht="16.5" customHeight="1">
      <c r="A105" s="43"/>
      <c r="B105" s="72"/>
      <c r="C105" s="17"/>
      <c r="D105" s="18"/>
      <c r="E105" s="19"/>
      <c r="F105" s="19"/>
      <c r="G105" s="20"/>
      <c r="H105" s="20"/>
      <c r="I105" s="20"/>
    </row>
    <row r="106" spans="1:9" ht="17.25" customHeight="1">
      <c r="A106" s="95">
        <v>5</v>
      </c>
      <c r="B106" s="113" t="s">
        <v>23</v>
      </c>
      <c r="C106" s="113"/>
      <c r="D106" s="113"/>
      <c r="E106" s="113"/>
      <c r="F106" s="19"/>
      <c r="G106" s="87" t="s">
        <v>30</v>
      </c>
      <c r="H106" s="20">
        <f>I102</f>
        <v>1736563.87</v>
      </c>
      <c r="I106" s="20">
        <f>H106*0.015</f>
        <v>26048.45805</v>
      </c>
    </row>
    <row r="107" spans="1:9" ht="12" customHeight="1">
      <c r="A107" s="78"/>
      <c r="B107" s="78"/>
      <c r="C107" s="78"/>
      <c r="D107" s="78"/>
      <c r="E107" s="19"/>
      <c r="F107" s="19"/>
      <c r="G107" s="20"/>
      <c r="H107" s="20"/>
      <c r="I107" s="20"/>
    </row>
    <row r="108" spans="1:9" ht="16.5">
      <c r="A108" s="109" t="s">
        <v>38</v>
      </c>
      <c r="B108" s="109"/>
      <c r="C108" s="23"/>
      <c r="D108" s="21"/>
      <c r="E108" s="22"/>
      <c r="F108" s="22"/>
      <c r="G108" s="24"/>
      <c r="H108" s="24"/>
      <c r="I108" s="76">
        <f>I102+I104+I106</f>
        <v>1794586.42155</v>
      </c>
    </row>
    <row r="109" spans="1:10" s="37" customFormat="1" ht="39" customHeight="1">
      <c r="A109" s="75" t="s">
        <v>20</v>
      </c>
      <c r="B109" s="75"/>
      <c r="C109" s="32"/>
      <c r="D109" s="33"/>
      <c r="E109" s="34"/>
      <c r="F109" s="34"/>
      <c r="G109" s="35" t="s">
        <v>21</v>
      </c>
      <c r="H109" s="36"/>
      <c r="I109" s="36"/>
      <c r="J109" s="104"/>
    </row>
    <row r="110" spans="1:10" ht="14.25" customHeight="1">
      <c r="A110" s="21"/>
      <c r="B110" s="30"/>
      <c r="C110" s="30"/>
      <c r="D110" s="30"/>
      <c r="E110" s="30"/>
      <c r="F110" s="30"/>
      <c r="G110" s="30"/>
      <c r="H110" s="30"/>
      <c r="I110" s="30"/>
      <c r="J110" s="2"/>
    </row>
    <row r="111" spans="1:9" s="29" customFormat="1" ht="39" customHeight="1">
      <c r="A111" s="110" t="s">
        <v>39</v>
      </c>
      <c r="B111" s="111" t="s">
        <v>22</v>
      </c>
      <c r="C111" s="31"/>
      <c r="D111" s="31"/>
      <c r="E111" s="31"/>
      <c r="F111" s="110" t="s">
        <v>40</v>
      </c>
      <c r="G111" s="111"/>
      <c r="H111" s="111"/>
      <c r="I111" s="111"/>
    </row>
  </sheetData>
  <sheetProtection/>
  <mergeCells count="22">
    <mergeCell ref="A2:I2"/>
    <mergeCell ref="A3:B3"/>
    <mergeCell ref="A4:B4"/>
    <mergeCell ref="A7:A9"/>
    <mergeCell ref="B7:B9"/>
    <mergeCell ref="C7:C9"/>
    <mergeCell ref="D7:D9"/>
    <mergeCell ref="E7:F7"/>
    <mergeCell ref="G7:I7"/>
    <mergeCell ref="E8:E9"/>
    <mergeCell ref="F8:F9"/>
    <mergeCell ref="G8:G9"/>
    <mergeCell ref="H8:H9"/>
    <mergeCell ref="I8:I9"/>
    <mergeCell ref="A35:B35"/>
    <mergeCell ref="A80:B80"/>
    <mergeCell ref="A108:B108"/>
    <mergeCell ref="A111:B111"/>
    <mergeCell ref="F111:I111"/>
    <mergeCell ref="A100:B100"/>
    <mergeCell ref="A102:B102"/>
    <mergeCell ref="B106:E106"/>
  </mergeCells>
  <printOptions/>
  <pageMargins left="0.2362204724409449" right="0.2362204724409449" top="0.5905511811023623" bottom="0.6299212598425197" header="0.31496062992125984" footer="0.31496062992125984"/>
  <pageSetup blackAndWhite="1" fitToHeight="2" fitToWidth="1" horizontalDpi="300" verticalDpi="300" orientation="portrait" paperSize="9" scale="60" r:id="rId1"/>
  <headerFooter>
    <oddFooter>&amp;Cстр  &amp;P из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Карев</dc:creator>
  <cp:keywords/>
  <dc:description/>
  <cp:lastModifiedBy>ss</cp:lastModifiedBy>
  <cp:lastPrinted>2012-12-21T09:12:43Z</cp:lastPrinted>
  <dcterms:created xsi:type="dcterms:W3CDTF">2011-01-27T07:47:39Z</dcterms:created>
  <dcterms:modified xsi:type="dcterms:W3CDTF">2012-12-21T09:57:06Z</dcterms:modified>
  <cp:category/>
  <cp:version/>
  <cp:contentType/>
  <cp:contentStatus/>
</cp:coreProperties>
</file>